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5\REGIONE\bilancio pluriennale25_27\"/>
    </mc:Choice>
  </mc:AlternateContent>
  <bookViews>
    <workbookView xWindow="0" yWindow="0" windowWidth="28800" windowHeight="1110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A" hidden="1">'[2]Raccolta Assegni 22.6.95'!$A$1:$A$1</definedName>
    <definedName name="__Irc05">#REF!</definedName>
    <definedName name="_ant05">#REF!</definedName>
    <definedName name="_ANTO06">#REF!</definedName>
    <definedName name="_ATT01">[3]Criteri!$A$1:$A$2</definedName>
    <definedName name="_CEA101">[3]Criteri!$A$5:$A$6</definedName>
    <definedName name="_CEA102">[3]Criteri!$B$5:$B$6</definedName>
    <definedName name="_CEA103">[3]Criteri!$C$5:$C$6</definedName>
    <definedName name="_CEA201">[3]Criteri!$D$5:$D$6</definedName>
    <definedName name="_CEA301">[3]Criteri!$E$5:$E$6</definedName>
    <definedName name="_CEA302">[3]Criteri!$F$5:$F$6</definedName>
    <definedName name="_CEA303">[3]Criteri!$G$5:$G$6</definedName>
    <definedName name="_CEA304">[3]Criteri!$H$5:$H$6</definedName>
    <definedName name="_CEA305">[3]Criteri!$I$5:$I$6</definedName>
    <definedName name="_CEA306">[3]Criteri!$J$5:$J$6</definedName>
    <definedName name="_CEA401">[3]Criteri!$K$5:$K$6</definedName>
    <definedName name="_CEA501">[3]Criteri!$L$5:$L$6</definedName>
    <definedName name="_CEA502">[3]Criteri!$M$5:$M$6</definedName>
    <definedName name="_CEB101">[3]Criteri!$N$5:$N$6</definedName>
    <definedName name="_CEB102">[3]Criteri!$O$5:$O$6</definedName>
    <definedName name="_CEB103">[3]Criteri!$P$5:$P$6</definedName>
    <definedName name="_CEB104">[3]Criteri!$Q$5:$Q$6</definedName>
    <definedName name="_CEB105">[3]Criteri!$R$5:$R$6</definedName>
    <definedName name="_CEB106">[3]Criteri!$S$5:$S$6</definedName>
    <definedName name="_CEB107">[3]Criteri!$T$5:$T$6</definedName>
    <definedName name="_CEB108">[3]Criteri!$U$5:$U$6</definedName>
    <definedName name="_CEB109">[3]Criteri!$V$5:$V$6</definedName>
    <definedName name="_CEB110">[3]Criteri!$W$5:$W$6</definedName>
    <definedName name="_CEB111">[3]Criteri!$X$5:$X$6</definedName>
    <definedName name="_CEB201">[3]Criteri!$Y$5:$Y$6</definedName>
    <definedName name="_CEB202">[3]Criteri!$Z$5:$Z$6</definedName>
    <definedName name="_CEB203">[3]Criteri!$AA$5:$AA$6</definedName>
    <definedName name="_CEB204">[3]Criteri!$AB$5:$AB$6</definedName>
    <definedName name="_CEB205">[3]Criteri!$AC$5:$AC$6</definedName>
    <definedName name="_CEB206">[3]Criteri!$AD$5:$AD$6</definedName>
    <definedName name="_CEB207">[3]Criteri!$AE$5:$AE$6</definedName>
    <definedName name="_CEB208">[3]Criteri!$AF$5:$AF$6</definedName>
    <definedName name="_CEB209">[3]Criteri!$AG$5:$AG$6</definedName>
    <definedName name="_CEB210">[3]Criteri!$AH$5:$AH$6</definedName>
    <definedName name="_CEB211">[3]Criteri!$AI$5:$AI$6</definedName>
    <definedName name="_CEB212">[3]Criteri!$AJ$5:$AJ$6</definedName>
    <definedName name="_CEB213">[3]Criteri!$AK$5:$AK$6</definedName>
    <definedName name="_CEB214">[3]Criteri!$AL$5:$AL$6</definedName>
    <definedName name="_CEB215">[3]Criteri!$AM$5:$AM$6</definedName>
    <definedName name="_CEB216">[3]Criteri!$AN$5:$AN$6</definedName>
    <definedName name="_CEB217">[3]Criteri!$AO$5:$AO$6</definedName>
    <definedName name="_CEB218">[3]Criteri!$AP$5:$AP$6</definedName>
    <definedName name="_CEB219">[3]Criteri!$AQ$5:$AQ$6</definedName>
    <definedName name="_CEB220">[3]Criteri!$AR$5:$AR$6</definedName>
    <definedName name="_CEB221">[3]Criteri!$AS$5:$AS$6</definedName>
    <definedName name="_CEB222">[3]Criteri!$AT$5:$AT$6</definedName>
    <definedName name="_CEB223">[3]Criteri!$AU$5:$AU$6</definedName>
    <definedName name="_CEB224">[3]Criteri!$AV$5:$AV$6</definedName>
    <definedName name="_CEC101">[3]Criteri!$AW$5:$AW$6</definedName>
    <definedName name="_CEC102">[3]Criteri!$AX$5:$AX$6</definedName>
    <definedName name="_CEC103">[3]Criteri!$AY$5:$AY$6</definedName>
    <definedName name="_CED102">[3]Criteri!$BA$5:$BA$6</definedName>
    <definedName name="_CED104">[3]Criteri!$BC$5:$BC$6</definedName>
    <definedName name="_CED105">[3]Criteri!$BD$5:$BD$6</definedName>
    <definedName name="_xlnm._FilterDatabase" localSheetId="0" hidden="1">' Nuovo Modello CE'!$C$7:$M$578</definedName>
    <definedName name="_Irc05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[4]!Tabella1[#Data]</definedName>
    <definedName name="_xlcn.WorksheetConnection_Rendicontazione_COVID_30_09_2020.v.1.5.xlsxTabella241" hidden="1">[4]!Tabella24[#Data]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[5]VALORI!$C$45</definedName>
    <definedName name="A_infantile">'[6]TABELLE CALCOLO'!$CW$5:$CW$25</definedName>
    <definedName name="A_infantile_pesi">'[6]TABELLE CALCOLO'!$CU$5:$CU$25</definedName>
    <definedName name="A_KF_1">[6]VALORI!$C$13</definedName>
    <definedName name="A_KF_10">[6]VALORI!$C$14</definedName>
    <definedName name="A_KF_11">[6]VALORI!$C$15</definedName>
    <definedName name="A_KF_12">[6]VALORI!$C$16</definedName>
    <definedName name="A_KF_2">[6]VALORI!$C$20</definedName>
    <definedName name="A_KF_21">[6]VALORI!$C$21</definedName>
    <definedName name="A_KF_22">[6]VALORI!$C$25</definedName>
    <definedName name="A_KF_220">[6]VALORI!$C$26</definedName>
    <definedName name="A_KF_221">[6]VALORI!$C$30</definedName>
    <definedName name="A_KF_2211">[6]VALORI!$C$29</definedName>
    <definedName name="A_KF_222">[6]VALORI!$C$32</definedName>
    <definedName name="A_KF_223">[6]VALORI!$C$31</definedName>
    <definedName name="A_KF_224">[6]VALORI!$C$33</definedName>
    <definedName name="A_KF_23">[6]VALORI!$C$22</definedName>
    <definedName name="A_KF_23C">[6]VALORI!$C$24</definedName>
    <definedName name="A_KF_24">[6]VALORI!$C$35</definedName>
    <definedName name="A_KF_2411">[6]VALORI!$C$34</definedName>
    <definedName name="A_KF_25">[6]VALORI!$C$36</definedName>
    <definedName name="A_KF_26">[6]VALORI!$C$37</definedName>
    <definedName name="A_KF_26C">[6]VALORI!$C$39</definedName>
    <definedName name="A_KF_31">[6]VALORI!$C$43</definedName>
    <definedName name="A_KF_31C">[6]VALORI!$C$45</definedName>
    <definedName name="A_KF_32">[6]VALORI!$C$47</definedName>
    <definedName name="A_KF_320">[6]VALORI!$C$48</definedName>
    <definedName name="A_KF_321">[6]VALORI!$C$49</definedName>
    <definedName name="A_KF_3211">[6]VALORI!$C$52</definedName>
    <definedName name="A_KF_3212">[6]VALORI!$C$55</definedName>
    <definedName name="A_KF_3213">[6]VALORI!$C$58</definedName>
    <definedName name="A_KF_32C1">[6]VALORI!$C$51</definedName>
    <definedName name="A_KF_32C2">[6]VALORI!$C$54</definedName>
    <definedName name="A_KF_32C3">[6]VALORI!$C$57</definedName>
    <definedName name="A_KF_F_pop_25_44_F">[6]VALORI!$C$81</definedName>
    <definedName name="a_ks_224">[5]VALORI!$C$33</definedName>
    <definedName name="A_Perc_farma">'[6]TABELLE CALCOLO'!$FA$5:$FA$25</definedName>
    <definedName name="A_perinatale">'[6]TABELLE CALCOLO'!$CV$5:$CV$25</definedName>
    <definedName name="A_perinatale_pesi">'[6]TABELLE CALCOLO'!$CT$5:$CT$25</definedName>
    <definedName name="A_pop_0_14">'[6]TABELLE CALCOLO'!$F$5:$F$25</definedName>
    <definedName name="A_pop_superf">'[6]TABELLE CALCOLO'!$Q$5:$Q$25</definedName>
    <definedName name="A_pop_TOT">'[6]TABELLE CALCOLO'!$K$5:$K$25</definedName>
    <definedName name="A_popDip">'[6]TABELLE CALCOLO'!$CF$5:$CF$25</definedName>
    <definedName name="A_popDist">'[6]TABELLE CALCOLO'!$BB$5:$BB$25</definedName>
    <definedName name="A_popfarma">'[6]TABELLE CALCOLO'!$M$5:$M$25</definedName>
    <definedName name="A_poposped">'[6]TABELLE CALCOLO'!$B$5:$B$25</definedName>
    <definedName name="A_poposped_abb">'[6]TABELLE CALCOLO'!$D$5:$D$25</definedName>
    <definedName name="A_poposped_over65">'[6]TABELLE CALCOLO'!$C$5:$C$25</definedName>
    <definedName name="A_popriab">'[6]TABELLE CALCOLO'!$BV$5:$BV$25</definedName>
    <definedName name="A_popSalM">'[6]TABELLE CALCOLO'!$BL$5:$BL$25</definedName>
    <definedName name="A_popspec">'[6]TABELLE CALCOLO'!$O$5:$O$25</definedName>
    <definedName name="A_VAL_1">[7]VALORI!#REF!</definedName>
    <definedName name="A_VAL_2">[8]VALORI!#REF!</definedName>
    <definedName name="A_VAL_3">[6]VALORI!$C$8</definedName>
    <definedName name="A_VAL_4">[6]VALORI!$C$9</definedName>
    <definedName name="A_VAL_5">[6]VALORI!$C$10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lsl">#REF!</definedName>
    <definedName name="Aalslslsas">#REF!</definedName>
    <definedName name="ACCESSI">'[9]Supporto Data'!$D$2:$D$7</definedName>
    <definedName name="ACCETTAZIONE">'[10]Supporto Data'!$F$3:$F$5</definedName>
    <definedName name="ACCETTAZIONE?">'[10]Supporto Data'!$F$2:$F$5</definedName>
    <definedName name="AdIrcss00">'[11]Quadro tendenziale 28-6-2005'!#REF!</definedName>
    <definedName name="AdIrcss01">'[11]Quadro tendenziale 28-6-2005'!#REF!</definedName>
    <definedName name="AdIrcss02">'[11]Quadro tendenziale 28-6-2005'!#REF!</definedName>
    <definedName name="AdIrcss03">'[11]Quadro tendenziale 28-6-2005'!#REF!</definedName>
    <definedName name="AdIrcss04">'[11]Quadro tendenziale 28-6-2005'!#REF!</definedName>
    <definedName name="AdIrcss05">'[11]Quadro tendenziale 28-6-2005'!#REF!</definedName>
    <definedName name="AdIrcss06">'[11]Quadro tendenziale 28-6-2005'!#REF!</definedName>
    <definedName name="AdIrcss07">'[11]Quadro tendenziale 28-6-2005'!#REF!</definedName>
    <definedName name="alfa">[12]Convalida!$C$1:$C$20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llegato">[13]Foglio1!#REF!</definedName>
    <definedName name="ALLEGATO_DESCR">#REF!</definedName>
    <definedName name="ALLEGATO_NUM">#REF!</definedName>
    <definedName name="Allegato_tipo">#REF!</definedName>
    <definedName name="altro">#REF!,#REF!,#REF!</definedName>
    <definedName name="AMBULATORI">#REF!</definedName>
    <definedName name="Aprile_2002">#REF!</definedName>
    <definedName name="_xlnm.Print_Area" localSheetId="0">' Nuovo Modello CE'!$C$1:$L$590</definedName>
    <definedName name="Area2">#REF!</definedName>
    <definedName name="ASL_2007">#REF!</definedName>
    <definedName name="ASSENTEISMO">[14]DataValidation!$C$2:$C$9</definedName>
    <definedName name="asspa">#REF!</definedName>
    <definedName name="ASSPAc">#REF!</definedName>
    <definedName name="asstot">#REF!</definedName>
    <definedName name="ASSUNZIONE">'[15]codici macro_u.o._qual'!$H$19:$H$29</definedName>
    <definedName name="ATTAI1">[3]Criteri!$B$1:$B$2</definedName>
    <definedName name="ATTAI2">[3]Criteri!$C$1:$C$2</definedName>
    <definedName name="ATTAI3">[3]Criteri!$D$1:$D$2</definedName>
    <definedName name="ATTAII1">[3]Criteri!$E$1:$E$2</definedName>
    <definedName name="ATTAII2">[3]Criteri!$F$1:$F$2</definedName>
    <definedName name="ATTAII3">[3]Criteri!$G$1:$G$2</definedName>
    <definedName name="ATTAII4">[3]Criteri!$H$1:$H$2</definedName>
    <definedName name="ATTAII5">[3]Criteri!$I$1:$I$2</definedName>
    <definedName name="ATTAII6">[3]Criteri!$J$1:$J$2</definedName>
    <definedName name="ATTAII7">[3]Criteri!$K$1:$K$2</definedName>
    <definedName name="ATTAIII1">[3]Criteri!$L$1:$L$2</definedName>
    <definedName name="ATTBI1">[3]Criteri!$M$1:$M$2</definedName>
    <definedName name="ATTBI2">[3]Criteri!$N$1:$N$2</definedName>
    <definedName name="ATTBI3">[3]Criteri!$O$1:$O$2</definedName>
    <definedName name="ATTBI4">[3]Criteri!$P$1:$P$2</definedName>
    <definedName name="ATTBII1">[3]Criteri!$Q$1:$Q$2</definedName>
    <definedName name="ATTBII2">[3]Criteri!$R$1:$R$2</definedName>
    <definedName name="ATTBII3">[3]Criteri!$S$1:$S$2</definedName>
    <definedName name="ATTBII4">[3]Criteri!$T$1:$T$2</definedName>
    <definedName name="ATTBII5">[3]Criteri!$U$1:$U$2</definedName>
    <definedName name="ATTBII6">[3]Criteri!$V$1:$V$2</definedName>
    <definedName name="ATTBIII1">[3]Criteri!$W$1:$W$2</definedName>
    <definedName name="ATTBIV1">[3]Criteri!$X$1:$X$2</definedName>
    <definedName name="ATTBIV2">[3]Criteri!$Y$1:$Y$2</definedName>
    <definedName name="ATTBIV3">[3]Criteri!$Z$1:$Z$2</definedName>
    <definedName name="ATTBIV4">[3]Criteri!$AA$1:$AA$2</definedName>
    <definedName name="ATTC1">[3]Criteri!$AB$1:$AB$2</definedName>
    <definedName name="ATTC2">[3]Criteri!$AC$1:$AC$2</definedName>
    <definedName name="ATTORD">[3]Criteri!$BC$1:$BC$2</definedName>
    <definedName name="AZI" localSheetId="0">#REF!</definedName>
    <definedName name="AZI">#REF!</definedName>
    <definedName name="AZIENDABA2" localSheetId="0">[16]CEesteso!#REF!</definedName>
    <definedName name="AZIENDABA2">[17]CEesteso!#REF!</definedName>
    <definedName name="AZIENDABA3" localSheetId="0">[16]CEesteso!#REF!</definedName>
    <definedName name="AZIENDABA3">[17]CEesteso!#REF!</definedName>
    <definedName name="AZIENDABA4" localSheetId="0">[16]CEesteso!#REF!</definedName>
    <definedName name="AZIENDABA4">[17]CEesteso!#REF!</definedName>
    <definedName name="AZIENDABA5" localSheetId="0">[16]CEesteso!#REF!</definedName>
    <definedName name="AZIENDABA5">[17]CEesteso!#REF!</definedName>
    <definedName name="AZIENDABR1" localSheetId="0">[16]CEesteso!#REF!</definedName>
    <definedName name="AZIENDABR1">[17]CEesteso!#REF!</definedName>
    <definedName name="AZIENDAFG1" localSheetId="0">[16]CEesteso!#REF!</definedName>
    <definedName name="AZIENDAFG1">[17]CEesteso!#REF!</definedName>
    <definedName name="AZIENDAFG2" localSheetId="0">[16]CEesteso!#REF!</definedName>
    <definedName name="AZIENDAFG2">[17]CEesteso!#REF!</definedName>
    <definedName name="AZIENDAFG3" localSheetId="0">[16]CEesteso!#REF!</definedName>
    <definedName name="AZIENDAFG3">[17]CEesteso!#REF!</definedName>
    <definedName name="AZIENDALE1" localSheetId="0">[16]CEesteso!#REF!</definedName>
    <definedName name="AZIENDALE1">[17]CEesteso!#REF!</definedName>
    <definedName name="AZIENDALE2" localSheetId="0">[16]CEesteso!#REF!</definedName>
    <definedName name="AZIENDALE2">[17]CEesteso!#REF!</definedName>
    <definedName name="AZIENDAOR" localSheetId="0">[16]CEesteso!#REF!</definedName>
    <definedName name="AZIENDAOR">[17]CEesteso!#REF!</definedName>
    <definedName name="AZIENDAPO" localSheetId="0">[16]CEesteso!#REF!</definedName>
    <definedName name="AZIENDAPO">[17]CEesteso!#REF!</definedName>
    <definedName name="AZIENDATA1" localSheetId="0">[16]CEesteso!#REF!</definedName>
    <definedName name="AZIENDATA1">[17]CEesteso!#REF!</definedName>
    <definedName name="Aziende">[18]attivo!#REF!</definedName>
    <definedName name="b">[5]VALORI!$C$30</definedName>
    <definedName name="B_VAL_2">[8]VALORI!#REF!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[19]Bloomberg!#REF!</definedName>
    <definedName name="bnmbm" hidden="1">{#N/A,#N/A,TRUE,"Main Issues";#N/A,#N/A,TRUE,"Income statement ($)"}</definedName>
    <definedName name="BO">#REF!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[20]Ricavi!#REF!</definedName>
    <definedName name="Cartclin">[21]Ricavi!#REF!</definedName>
    <definedName name="CAT_INTERV">[22]ELENCHI!$A$2:$A$9</definedName>
    <definedName name="CATEGORIA">[23]TABELLE!$A$1:$B$7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">#REF!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___Riepilogo_in_riga">#REF!</definedName>
    <definedName name="CE___Riepilogo_in_riga_con_periodo">#REF!</definedName>
    <definedName name="CEE">[3]Criteri!$BF$5:$BF$6</definedName>
    <definedName name="ceesteso">'[24]tabella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ESSAZIONE">'[15]codici macro_u.o._qual'!$H$2:$H$18</definedName>
    <definedName name="CFRSAP" localSheetId="0">#REF!</definedName>
    <definedName name="CFRSAP">#REF!</definedName>
    <definedName name="cittaDistretto">[25]elencodistretti!$A:$A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_Pubb">[26]ANA_PUBBLICHE!$A$2:$A$61</definedName>
    <definedName name="codicebilancio">[24]tabella!$A:$B</definedName>
    <definedName name="CODICI">'[27]IMPUT PER CE'!$A:$B</definedName>
    <definedName name="codici_cdc1">#REF!</definedName>
    <definedName name="codici_cdc2">#REF!</definedName>
    <definedName name="CODICI_MDC">[28]Tabelle!$H$91:$H$116</definedName>
    <definedName name="codifica" localSheetId="0">#REF!</definedName>
    <definedName name="codifica">#REF!</definedName>
    <definedName name="codminsal">[24]Foglio1!$A:$B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'[10]Supporto Data'!$G$3:$G$5</definedName>
    <definedName name="COLLEGAMENTOFUNZIONALE">'[10]Supporto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[24]database!$B:$B</definedName>
    <definedName name="CONTO_PROD_PMP" localSheetId="0">#REF!</definedName>
    <definedName name="CONTO_PROD_PMP">#REF!</definedName>
    <definedName name="contratto">'[15]codici macro_u.o._qual'!$K$2:$K$12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Data_det">#REF!</definedName>
    <definedName name="_xlnm.Database" localSheetId="0">#REF!</definedName>
    <definedName name="_xlnm.Database">#REF!</definedName>
    <definedName name="DataDet">[13]Foglio1!#REF!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'[29]estrazione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[30]DETT!$D$131,[30]DETT!$D$122,[30]DETT!$D$100,[30]DETT!$D$94,[30]DETT!$D$92,[30]DETT!$D$42,[30]DETT!$D$14,[30]DETT!$D$10,[30]DETT!$D$7</definedName>
    <definedName name="DETTAGLIO_RISCONTI_PASSIVI">#REF!</definedName>
    <definedName name="dfasdasdas">#REF!</definedName>
    <definedName name="dflt2">[31]Personalizza!$G$21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">[32]Convalida!$B$1:$B$13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_2002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[33]CEesteso!#REF!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irma">[13]Foglio1!#REF!</definedName>
    <definedName name="FlussoC2003___Totale_quantita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HSP11_11BIS_23_02_23">#REF!</definedName>
    <definedName name="IDDet">[13]Foglio1!#REF!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'[34]Elenco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'[9]Supporto Data'!$E$3:$E$5</definedName>
    <definedName name="INVIODATIEMUR">'[9]Supporto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_2002">#REF!</definedName>
    <definedName name="MAGGIO2004">#REF!</definedName>
    <definedName name="Marzo_2002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ew_CE___Riepilogo_in_riga_con_periodo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ov">#REF!</definedName>
    <definedName name="NUOVO" hidden="1">#REF!</definedName>
    <definedName name="ott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'[35]parametri progr'!$I$20</definedName>
    <definedName name="padAcqBen06">'[35]parametri progr'!$J$20</definedName>
    <definedName name="padAcqBen07">'[35]parametri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'[35]parametri progr'!$I$11</definedName>
    <definedName name="padmedgen06">'[35]parametri progr'!$J$11</definedName>
    <definedName name="padmedgen07">'[35]parametri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'[36]Quadro macro'!$C$14</definedName>
    <definedName name="partsicilia">'[36]Quadro macro'!$C$13</definedName>
    <definedName name="PASSAI1">[3]Criteri!$AD$1:$AD$2</definedName>
    <definedName name="PASSAI2">[3]Criteri!$AE$1:$AE$2</definedName>
    <definedName name="PASSAI3">[3]Criteri!$AF$1:$AF$2</definedName>
    <definedName name="PASSAII1">[3]Criteri!$AG$1:$AG$2</definedName>
    <definedName name="PASSAII2">[3]Criteri!$AH$1:$AH$2</definedName>
    <definedName name="PASSAII3">[3]Criteri!$AI$1:$AI$2</definedName>
    <definedName name="PASSAIII1">[3]Criteri!$AJ$1:$AJ$2</definedName>
    <definedName name="PASSAIII2">[3]Criteri!$AK$1:$AK$2</definedName>
    <definedName name="PASSB1">[3]Criteri!$AL$1:$AL$2</definedName>
    <definedName name="PASSB2">[3]Criteri!$AM$1:$AM$2</definedName>
    <definedName name="PASSB3">[3]Criteri!$AN$1:$AN$2</definedName>
    <definedName name="PASSB4">[3]Criteri!$AO$1:$AO$2</definedName>
    <definedName name="PASSC1">[3]Criteri!$AP$1:$AP$2</definedName>
    <definedName name="PASSD1">[3]Criteri!$AQ$1:$AQ$2</definedName>
    <definedName name="PASSD10">[3]Criteri!$AZ$1:$AZ$2</definedName>
    <definedName name="PASSD2">[3]Criteri!$AR$1:$AR$2</definedName>
    <definedName name="PASSD3">[3]Criteri!$AS$1:$AS$2</definedName>
    <definedName name="PASSD4">[3]Criteri!$AT$1:$AT$2</definedName>
    <definedName name="PASSD5">[3]Criteri!$AU$1:$AU$2</definedName>
    <definedName name="PASSD6">[3]Criteri!$AV$1:$AV$2</definedName>
    <definedName name="PASSD7">[3]Criteri!$AW$1:$AW$2</definedName>
    <definedName name="PASSD8">[3]Criteri!$AX$1:$AX$2</definedName>
    <definedName name="PASSD9">[3]Criteri!$AY$1:$AY$2</definedName>
    <definedName name="PASSE1">[3]Criteri!$BA$1:$BA$2</definedName>
    <definedName name="PASSE2">[3]Criteri!$BB$1:$BB$2</definedName>
    <definedName name="PASSORD">[3]Criteri!$BD$1:$BD$2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'[37]Quadro Macro'!$L$7</definedName>
    <definedName name="pilt05">'[37]Quadro Macro'!$L$9</definedName>
    <definedName name="pilt06">'[37]Quadro Macro'!$L$10</definedName>
    <definedName name="pilt07">'[37]Quadro Macro'!$L$11</definedName>
    <definedName name="pilt08">'[38]Quadro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'[39]Quadro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AGINA_RIFERIMENTO">#REF!</definedName>
    <definedName name="PPAGINA_TIPO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[20]Ricavi!#REF!</definedName>
    <definedName name="Prestaz">[21]Ricavi!#REF!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'[35]parametri progr'!$I$16</definedName>
    <definedName name="pvarPIL06">'[35]parametri progr'!$J$16</definedName>
    <definedName name="pvarPIL07">'[35]parametri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UALIFICA">'[15]codici macro_u.o._qual'!$I$2:$I$104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[5]VALORI!$C$36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'[6]TABELLE CALCOLO'!$A$5:$A$25</definedName>
    <definedName name="regola1">'[40]Quadro macro'!$C$12</definedName>
    <definedName name="Report_Fondi">#REF!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'[24]tabella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'[10]Supporto Data'!$C$2:$C$3</definedName>
    <definedName name="riepilogo" localSheetId="0">#REF!</definedName>
    <definedName name="riepilogo">#REF!</definedName>
    <definedName name="Riepilogo_dispensazione">#REF!</definedName>
    <definedName name="Riepilogo_per_ATC">#REF!</definedName>
    <definedName name="riepilogo_per_classe_e_ATC">#REF!</definedName>
    <definedName name="riepilogo_per_classe_farmac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[24]database!$B:$C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[14]DataValidation!$D$2:$D$12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[22]ELENCHI!$C$13:$C$21</definedName>
    <definedName name="SOTTOCAT_2">[22]ELENCHI!$C$24:$C$28</definedName>
    <definedName name="SOTTOCAT_3">[22]ELENCHI!$C$31:$C$32</definedName>
    <definedName name="SOTTOCAT_OSP">[22]ELENCHI!$A$20:$A$24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TRUTTURE">[28]Tabelle!$I$21:$I$44</definedName>
    <definedName name="strutture1">#REF!</definedName>
    <definedName name="suore" localSheetId="0">[20]Ricavi!#REF!</definedName>
    <definedName name="suore">[21]Ricavi!#REF!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_Comuni">#REF!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'[11]Quadro tendenziale 28-6-2005'!#REF!</definedName>
    <definedName name="tadAcqBen01">'[11]Quadro tendenziale 28-6-2005'!#REF!</definedName>
    <definedName name="tadAcqBen02">'[11]Quadro tendenziale 28-6-2005'!#REF!</definedName>
    <definedName name="tadAcqBen03">'[11]Quadro tendenziale 28-6-2005'!#REF!</definedName>
    <definedName name="tadAcqBen04">'[11]Quadro tendenziale 28-6-2005'!#REF!</definedName>
    <definedName name="tadAcqBen05">'[11]Quadro tendenziale 28-6-2005'!#REF!</definedName>
    <definedName name="tadAcqBen06">'[11]Quadro tendenziale 28-6-2005'!#REF!</definedName>
    <definedName name="tadAcqBen07">'[11]Quadro tendenziale 28-6-2005'!#REF!</definedName>
    <definedName name="tadAcqBen08">'[11]Quadro tendenziale 28-6-2005'!#REF!</definedName>
    <definedName name="tadAltrEnti00">'[11]Quadro tendenziale 28-6-2005'!#REF!</definedName>
    <definedName name="tadAltrEnti01">'[11]Quadro tendenziale 28-6-2005'!#REF!</definedName>
    <definedName name="tadAltrEnti02">'[11]Quadro tendenziale 28-6-2005'!#REF!</definedName>
    <definedName name="tadAltrEnti03">'[11]Quadro tendenziale 28-6-2005'!#REF!</definedName>
    <definedName name="tadAltrEnti04">'[11]Quadro tendenziale 28-6-2005'!#REF!</definedName>
    <definedName name="tadAltrEnti05">'[11]Quadro tendenziale 28-6-2005'!#REF!</definedName>
    <definedName name="tadAltrEnti06">'[11]Quadro tendenziale 28-6-2005'!#REF!</definedName>
    <definedName name="tadAltrEnti07">'[11]Quadro tendenziale 28-6-2005'!#REF!</definedName>
    <definedName name="tadAltrEnti08">'[11]Quadro tendenziale 28-6-2005'!#REF!</definedName>
    <definedName name="tadAltrServ00">'[11]Quadro tendenziale 28-6-2005'!#REF!</definedName>
    <definedName name="tadAltrServ01">'[11]Quadro tendenziale 28-6-2005'!#REF!</definedName>
    <definedName name="tadAltrServ02">'[11]Quadro tendenziale 28-6-2005'!#REF!</definedName>
    <definedName name="tadAltrServ03">'[11]Quadro tendenziale 28-6-2005'!#REF!</definedName>
    <definedName name="tadAltrServ04">'[11]Quadro tendenziale 28-6-2005'!#REF!</definedName>
    <definedName name="tadAltrServ05">'[11]Quadro tendenziale 28-6-2005'!#REF!</definedName>
    <definedName name="tadAltrServ06">'[11]Quadro tendenziale 28-6-2005'!#REF!</definedName>
    <definedName name="tadAltrServ07">'[11]Quadro tendenziale 28-6-2005'!#REF!</definedName>
    <definedName name="tadAltrServ08">'[11]Quadro tendenziale 28-6-2005'!#REF!</definedName>
    <definedName name="tadAmmGen00">'[11]Quadro tendenziale 28-6-2005'!#REF!</definedName>
    <definedName name="tadAmmGen01">'[11]Quadro tendenziale 28-6-2005'!#REF!</definedName>
    <definedName name="tadAmmGen02">'[11]Quadro tendenziale 28-6-2005'!#REF!</definedName>
    <definedName name="tadAmmGen03">'[11]Quadro tendenziale 28-6-2005'!#REF!</definedName>
    <definedName name="tadAmmGen04">'[11]Quadro tendenziale 28-6-2005'!#REF!</definedName>
    <definedName name="tadAmmGen05">'[11]Quadro tendenziale 28-6-2005'!#REF!</definedName>
    <definedName name="tadAmmGen06">'[11]Quadro tendenziale 28-6-2005'!#REF!</definedName>
    <definedName name="tadAmmGen07">'[11]Quadro tendenziale 28-6-2005'!#REF!</definedName>
    <definedName name="tadAmmGen08">'[11]Quadro tendenziale 28-6-2005'!#REF!</definedName>
    <definedName name="tadExtrFsn00">'[11]Quadro tendenziale 28-6-2005'!#REF!</definedName>
    <definedName name="tadExtrFsn01">'[11]Quadro tendenziale 28-6-2005'!#REF!</definedName>
    <definedName name="tadExtrFsn02">'[11]Quadro tendenziale 28-6-2005'!#REF!</definedName>
    <definedName name="tadExtrFsn03">'[11]Quadro tendenziale 28-6-2005'!#REF!</definedName>
    <definedName name="tadExtrFsn04">'[11]Quadro tendenziale 28-6-2005'!#REF!</definedName>
    <definedName name="tadExtrFsn05">'[11]Quadro tendenziale 28-6-2005'!#REF!</definedName>
    <definedName name="tadExtrFsn06">'[11]Quadro tendenziale 28-6-2005'!#REF!</definedName>
    <definedName name="tadExtrFsn07">'[11]Quadro tendenziale 28-6-2005'!#REF!</definedName>
    <definedName name="tadExtrFsn08">'[11]Quadro tendenziale 28-6-2005'!#REF!</definedName>
    <definedName name="tadImpTax00">'[11]Quadro tendenziale 28-6-2005'!#REF!</definedName>
    <definedName name="tadImpTax01">'[11]Quadro tendenziale 28-6-2005'!#REF!</definedName>
    <definedName name="tadImpTax02">'[11]Quadro tendenziale 28-6-2005'!#REF!</definedName>
    <definedName name="tadImpTax03">'[11]Quadro tendenziale 28-6-2005'!#REF!</definedName>
    <definedName name="tadImpTax04">'[11]Quadro tendenziale 28-6-2005'!#REF!</definedName>
    <definedName name="tadImpTax05">'[11]Quadro tendenziale 28-6-2005'!#REF!</definedName>
    <definedName name="tadImpTax06">'[11]Quadro tendenziale 28-6-2005'!#REF!</definedName>
    <definedName name="tadImpTax07">'[11]Quadro tendenziale 28-6-2005'!#REF!</definedName>
    <definedName name="tadImpTax08">'[11]Quadro tendenziale 28-6-2005'!#REF!</definedName>
    <definedName name="tadIrcss00">'[11]Quadro tendenziale 28-6-2005'!#REF!</definedName>
    <definedName name="tadIrcss01">'[11]Quadro tendenziale 28-6-2005'!#REF!</definedName>
    <definedName name="tadIrcss02">'[11]Quadro tendenziale 28-6-2005'!#REF!</definedName>
    <definedName name="tadIrcss03">'[11]Quadro tendenziale 28-6-2005'!#REF!</definedName>
    <definedName name="tadIrcss04">'[11]Quadro tendenziale 28-6-2005'!#REF!</definedName>
    <definedName name="tadIrcss05">'[11]Quadro tendenziale 28-6-2005'!#REF!</definedName>
    <definedName name="tadIrcss06">'[11]Quadro tendenziale 28-6-2005'!#REF!</definedName>
    <definedName name="tadIrcss07">'[11]Quadro tendenziale 28-6-2005'!#REF!</definedName>
    <definedName name="tadIrcss08">'[11]Quadro tendenziale 28-6-2005'!#REF!</definedName>
    <definedName name="tadManutenz00">'[11]Quadro tendenziale 28-6-2005'!#REF!</definedName>
    <definedName name="tadManutenz01">'[11]Quadro tendenziale 28-6-2005'!#REF!</definedName>
    <definedName name="tadManutenz02">'[11]Quadro tendenziale 28-6-2005'!#REF!</definedName>
    <definedName name="tadManutenz03">'[11]Quadro tendenziale 28-6-2005'!#REF!</definedName>
    <definedName name="tadManutenz04">'[11]Quadro tendenziale 28-6-2005'!#REF!</definedName>
    <definedName name="tadManutenz05">'[11]Quadro tendenziale 28-6-2005'!#REF!</definedName>
    <definedName name="tadManutenz06">'[11]Quadro tendenziale 28-6-2005'!#REF!</definedName>
    <definedName name="tadManutenz07">'[11]Quadro tendenziale 28-6-2005'!#REF!</definedName>
    <definedName name="tadManutenz08">'[11]Quadro tendenziale 28-6-2005'!#REF!</definedName>
    <definedName name="tadmedgen00">'[11]Quadro tendenziale 28-6-2005'!#REF!</definedName>
    <definedName name="tadmedgen01">'[11]Quadro tendenziale 28-6-2005'!#REF!</definedName>
    <definedName name="tadmedgen02">'[11]Quadro tendenziale 28-6-2005'!#REF!</definedName>
    <definedName name="tadmedgen03">'[11]Quadro tendenziale 28-6-2005'!#REF!</definedName>
    <definedName name="tadmedgen04">'[11]Quadro tendenziale 28-6-2005'!#REF!</definedName>
    <definedName name="tadmedgen05">'[11]Quadro tendenziale 28-6-2005'!#REF!</definedName>
    <definedName name="tadmedgen06">'[11]Quadro tendenziale 28-6-2005'!#REF!</definedName>
    <definedName name="tadmedgen07">'[11]Quadro tendenziale 28-6-2005'!#REF!</definedName>
    <definedName name="tadmedgen08">'[11]Quadro tendenziale 28-6-2005'!#REF!</definedName>
    <definedName name="tadOnFin00">'[11]Quadro tendenziale 28-6-2005'!#REF!</definedName>
    <definedName name="tadOnFin01">'[11]Quadro tendenziale 28-6-2005'!#REF!</definedName>
    <definedName name="tadOnFin02">'[11]Quadro tendenziale 28-6-2005'!#REF!</definedName>
    <definedName name="tadOnFin03">'[11]Quadro tendenziale 28-6-2005'!#REF!</definedName>
    <definedName name="tadOnFin04">'[11]Quadro tendenziale 28-6-2005'!#REF!</definedName>
    <definedName name="tadOnFin05">'[11]Quadro tendenziale 28-6-2005'!#REF!</definedName>
    <definedName name="tadOnFin06">'[11]Quadro tendenziale 28-6-2005'!#REF!</definedName>
    <definedName name="tadOnFin07">'[11]Quadro tendenziale 28-6-2005'!#REF!</definedName>
    <definedName name="tadOnFin08">'[11]Quadro tendenziale 28-6-2005'!#REF!</definedName>
    <definedName name="tadOspPriv00">'[11]Quadro tendenziale 28-6-2005'!#REF!</definedName>
    <definedName name="tadOspPriv01">'[11]Quadro tendenziale 28-6-2005'!#REF!</definedName>
    <definedName name="tadOspPriv02">'[11]Quadro tendenziale 28-6-2005'!#REF!</definedName>
    <definedName name="tadOspPriv03">'[11]Quadro tendenziale 28-6-2005'!#REF!</definedName>
    <definedName name="tadOspPriv04">'[11]Quadro tendenziale 28-6-2005'!#REF!</definedName>
    <definedName name="tadOspPriv05">'[11]Quadro tendenziale 28-6-2005'!#REF!</definedName>
    <definedName name="tadOspPriv06">'[11]Quadro tendenziale 28-6-2005'!#REF!</definedName>
    <definedName name="tadOspPriv07">'[11]Quadro tendenziale 28-6-2005'!#REF!</definedName>
    <definedName name="tadOspPriv08">'[11]Quadro tendenziale 28-6-2005'!#REF!</definedName>
    <definedName name="tadOspPubb00">'[11]Quadro tendenziale 28-6-2005'!#REF!</definedName>
    <definedName name="tadOspPubb01">'[11]Quadro tendenziale 28-6-2005'!#REF!</definedName>
    <definedName name="tadOspPubb02">'[11]Quadro tendenziale 28-6-2005'!#REF!</definedName>
    <definedName name="tadOspPubb03">'[11]Quadro tendenziale 28-6-2005'!#REF!</definedName>
    <definedName name="tadOspPubb04">'[11]Quadro tendenziale 28-6-2005'!#REF!</definedName>
    <definedName name="tadOspPubb05">'[11]Quadro tendenziale 28-6-2005'!#REF!</definedName>
    <definedName name="tadOspPubb06">'[11]Quadro tendenziale 28-6-2005'!#REF!</definedName>
    <definedName name="tadOspPubb07">'[11]Quadro tendenziale 28-6-2005'!#REF!</definedName>
    <definedName name="tadOspPubb08">'[11]Quadro tendenziale 28-6-2005'!#REF!</definedName>
    <definedName name="tadServApp00">'[11]Quadro tendenziale 28-6-2005'!#REF!</definedName>
    <definedName name="tadServApp01">'[11]Quadro tendenziale 28-6-2005'!#REF!</definedName>
    <definedName name="tadServApp02">'[11]Quadro tendenziale 28-6-2005'!#REF!</definedName>
    <definedName name="tadServApp03">'[11]Quadro tendenziale 28-6-2005'!#REF!</definedName>
    <definedName name="tadServApp04">'[11]Quadro tendenziale 28-6-2005'!#REF!</definedName>
    <definedName name="tadServApp05">'[11]Quadro tendenziale 28-6-2005'!#REF!</definedName>
    <definedName name="tadServApp06">'[11]Quadro tendenziale 28-6-2005'!#REF!</definedName>
    <definedName name="tadServApp07">'[11]Quadro tendenziale 28-6-2005'!#REF!</definedName>
    <definedName name="tadServApp08">'[11]Quadro tendenziale 28-6-2005'!#REF!</definedName>
    <definedName name="tadSpecPriv00">'[11]Quadro tendenziale 28-6-2005'!#REF!</definedName>
    <definedName name="tadSpecPriv01">'[11]Quadro tendenziale 28-6-2005'!#REF!</definedName>
    <definedName name="tadSpecPriv02">'[11]Quadro tendenziale 28-6-2005'!#REF!</definedName>
    <definedName name="tadSpecPriv03">'[11]Quadro tendenziale 28-6-2005'!#REF!</definedName>
    <definedName name="tadSpecPriv04">'[11]Quadro tendenziale 28-6-2005'!#REF!</definedName>
    <definedName name="tadSpecPriv05">'[11]Quadro tendenziale 28-6-2005'!#REF!</definedName>
    <definedName name="tadSpecPriv06">'[11]Quadro tendenziale 28-6-2005'!#REF!</definedName>
    <definedName name="tadSpecPriv07">'[11]Quadro tendenziale 28-6-2005'!#REF!</definedName>
    <definedName name="tadSpecPriv08">'[11]Quadro tendenziale 28-6-2005'!#REF!</definedName>
    <definedName name="tadSpecPubb00">'[11]Quadro tendenziale 28-6-2005'!#REF!</definedName>
    <definedName name="tadSpecPubb01">'[11]Quadro tendenziale 28-6-2005'!#REF!</definedName>
    <definedName name="tadSpecPubb02">'[11]Quadro tendenziale 28-6-2005'!#REF!</definedName>
    <definedName name="tadSpecPubb03">'[11]Quadro tendenziale 28-6-2005'!#REF!</definedName>
    <definedName name="tadSpecPubb04">'[11]Quadro tendenziale 28-6-2005'!#REF!</definedName>
    <definedName name="tadSpecPubb05">'[11]Quadro tendenziale 28-6-2005'!#REF!</definedName>
    <definedName name="tadSpecPubb06">'[11]Quadro tendenziale 28-6-2005'!#REF!</definedName>
    <definedName name="tadSpecPubb07">'[11]Quadro tendenziale 28-6-2005'!#REF!</definedName>
    <definedName name="tadSpecPubb08">'[11]Quadro tendenziale 28-6-2005'!#REF!</definedName>
    <definedName name="tariffa">[12]Convalida!$E$1:$E$2</definedName>
    <definedName name="TassoDH" localSheetId="0">[20]Ricavi!#REF!</definedName>
    <definedName name="TassoDH">[21]Ricavi!#REF!</definedName>
    <definedName name="TassoDRG" localSheetId="0">[20]Ricavi!#REF!</definedName>
    <definedName name="TassoDRG">[21]Ricavi!#REF!</definedName>
    <definedName name="TassoPrestazioni" localSheetId="0">[20]Ricavi!#REF!</definedName>
    <definedName name="TassoPrestazioni">[21]Ricavi!#REF!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err2005">#REF!</definedName>
    <definedName name="TimbratureMese_Sede">#REF!</definedName>
    <definedName name="tinflprev00">'[41]Quadro programmatico 19-9-2005'!$D$8</definedName>
    <definedName name="tinflprev01">'[41]Quadro programmatico 19-9-2005'!$E$8</definedName>
    <definedName name="tinflprev02">'[41]Quadro programmatico 19-9-2005'!$F$8</definedName>
    <definedName name="tinflprev03">'[41]Quadro programmatico 19-9-2005'!$G$8</definedName>
    <definedName name="tinflprev04">'[41]Quadro programmatico 19-9-2005'!$H$8</definedName>
    <definedName name="tinflprev05">'[41]Quadro programmatico 19-9-2005'!$I$8</definedName>
    <definedName name="tinflprev06">'[41]Quadro programmatico 19-9-2005'!$J$8</definedName>
    <definedName name="tinflprev07">'[41]Quadro programmatico 19-9-2005'!$K$8</definedName>
    <definedName name="tinflprev08">'[41]Quadro programmatico 19-9-2005'!$L$8</definedName>
    <definedName name="tinflprog00">'[41]Quadro programmatico 19-9-2005'!$D$6</definedName>
    <definedName name="tinflprog01">'[41]Quadro programmatico 19-9-2005'!$E$6</definedName>
    <definedName name="tinflprog02">'[41]Quadro programmatico 19-9-2005'!$F$6</definedName>
    <definedName name="tinflprog03">'[41]Quadro programmatico 19-9-2005'!$G$6</definedName>
    <definedName name="tinflprog04">'[41]Quadro programmatico 19-9-2005'!$H$6</definedName>
    <definedName name="tinflprog05">'[41]Quadro programmatico 19-9-2005'!$I$6</definedName>
    <definedName name="tinflprog06">'[41]Quadro programmatico 19-9-2005'!$J$6</definedName>
    <definedName name="tinflprog07">'[41]Quadro programmatico 19-9-2005'!$K$6</definedName>
    <definedName name="tinflprog08">'[41]Quadro programmatico 19-9-2005'!$L$6</definedName>
    <definedName name="tinflprog09">'[41]Quadro programmatico 19-9-2005'!$M$6</definedName>
    <definedName name="tipo2">#REF!</definedName>
    <definedName name="TIPOLOGIA">'[9]Supporto Data'!$B$2:$B$3</definedName>
    <definedName name="_xlnm.Print_Titles" localSheetId="0">' Nuovo Modello CE'!$2:$7</definedName>
    <definedName name="tot">[42]Delibere1!$D$132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[42]Delibere1!$E$132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'[41]Quadro programmatico 19-9-2005'!$D$13</definedName>
    <definedName name="tvarPIL01">'[41]Quadro programmatico 19-9-2005'!$E$13</definedName>
    <definedName name="tvarPIL02">'[41]Quadro programmatico 19-9-2005'!$F$13</definedName>
    <definedName name="tvarPIL03">'[41]Quadro programmatico 19-9-2005'!$G$13</definedName>
    <definedName name="tvarPIL04">'[41]Quadro programmatico 19-9-2005'!$H$13</definedName>
    <definedName name="tvarPIL05">'[43]Quadro Programmatico 27-7'!$I$16</definedName>
    <definedName name="tvarPIL06">'[41]Quadro programmatico 19-9-2005'!$J$13</definedName>
    <definedName name="tvarPIL07">'[41]Quadro programmatico 19-9-2005'!$K$13</definedName>
    <definedName name="tvarPIL08">'[41]Quadro programmatico 19-9-2005'!$L$13</definedName>
    <definedName name="tvarPILrgs04">'[11]Quadro tendenziale 28-6-2005'!#REF!</definedName>
    <definedName name="tvarPILrgs05">'[11]Quadro tendenziale 28-6-2005'!#REF!</definedName>
    <definedName name="tvarPILrgs06">'[11]Quadro tendenziale 28-6-2005'!#REF!</definedName>
    <definedName name="tvarPILrgs07">'[11]Quadro tendenziale 28-6-2005'!#REF!</definedName>
    <definedName name="tvarPILrgs08">'[11]Quadro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oci9001_2022_ok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3" i="1" l="1"/>
  <c r="G550" i="1" s="1"/>
  <c r="G535" i="1"/>
  <c r="G521" i="1"/>
  <c r="G519" i="1" s="1"/>
  <c r="G511" i="1"/>
  <c r="G508" i="1"/>
  <c r="G493" i="1"/>
  <c r="G489" i="1"/>
  <c r="G483" i="1"/>
  <c r="G479" i="1"/>
  <c r="G465" i="1"/>
  <c r="G458" i="1"/>
  <c r="G449" i="1"/>
  <c r="G448" i="1" s="1"/>
  <c r="G441" i="1"/>
  <c r="G432" i="1"/>
  <c r="G431" i="1" s="1"/>
  <c r="G428" i="1"/>
  <c r="G424" i="1"/>
  <c r="G423" i="1"/>
  <c r="G416" i="1"/>
  <c r="G413" i="1" s="1"/>
  <c r="G409" i="1"/>
  <c r="G405" i="1"/>
  <c r="G404" i="1"/>
  <c r="G400" i="1"/>
  <c r="G396" i="1"/>
  <c r="G395" i="1"/>
  <c r="G391" i="1"/>
  <c r="G387" i="1"/>
  <c r="G386" i="1"/>
  <c r="G378" i="1"/>
  <c r="G374" i="1"/>
  <c r="G373" i="1"/>
  <c r="G372" i="1"/>
  <c r="G366" i="1"/>
  <c r="G363" i="1"/>
  <c r="G361" i="1" s="1"/>
  <c r="G353" i="1"/>
  <c r="G350" i="1"/>
  <c r="G346" i="1"/>
  <c r="G339" i="1"/>
  <c r="G336" i="1"/>
  <c r="G332" i="1"/>
  <c r="G329" i="1"/>
  <c r="G319" i="1"/>
  <c r="G306" i="1"/>
  <c r="G302" i="1"/>
  <c r="G295" i="1"/>
  <c r="G292" i="1"/>
  <c r="G284" i="1"/>
  <c r="G276" i="1"/>
  <c r="G268" i="1"/>
  <c r="G267" i="1"/>
  <c r="G262" i="1"/>
  <c r="G256" i="1"/>
  <c r="G249" i="1"/>
  <c r="G243" i="1"/>
  <c r="G237" i="1"/>
  <c r="G233" i="1" s="1"/>
  <c r="G228" i="1"/>
  <c r="G223" i="1"/>
  <c r="G217" i="1"/>
  <c r="G206" i="1"/>
  <c r="G198" i="1"/>
  <c r="G194" i="1"/>
  <c r="G176" i="1"/>
  <c r="G167" i="1"/>
  <c r="G158" i="1"/>
  <c r="G154" i="1"/>
  <c r="G146" i="1"/>
  <c r="G145" i="1"/>
  <c r="G144" i="1" s="1"/>
  <c r="G137" i="1"/>
  <c r="G129" i="1"/>
  <c r="G125" i="1"/>
  <c r="G119" i="1"/>
  <c r="G118" i="1"/>
  <c r="G114" i="1"/>
  <c r="G109" i="1"/>
  <c r="G106" i="1"/>
  <c r="G104" i="1" s="1"/>
  <c r="G96" i="1"/>
  <c r="G89" i="1"/>
  <c r="G83" i="1"/>
  <c r="G68" i="1"/>
  <c r="G51" i="1"/>
  <c r="G50" i="1"/>
  <c r="G49" i="1"/>
  <c r="G43" i="1"/>
  <c r="G40" i="1"/>
  <c r="G34" i="1"/>
  <c r="G28" i="1"/>
  <c r="G25" i="1"/>
  <c r="G20" i="1"/>
  <c r="G19" i="1"/>
  <c r="G11" i="1"/>
  <c r="G10" i="1" s="1"/>
  <c r="G9" i="1" s="1"/>
  <c r="G496" i="1" l="1"/>
  <c r="G506" i="1"/>
  <c r="G504" i="1" s="1"/>
  <c r="U184" i="1" l="1"/>
</calcChain>
</file>

<file path=xl/sharedStrings.xml><?xml version="1.0" encoding="utf-8"?>
<sst xmlns="http://schemas.openxmlformats.org/spreadsheetml/2006/main" count="2531" uniqueCount="1145">
  <si>
    <t>ASL BAT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</si>
  <si>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</si>
  <si>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</si>
  <si>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</si>
  <si>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</si>
  <si>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</si>
  <si>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</si>
  <si>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</si>
  <si>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</si>
  <si>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</si>
  <si>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</si>
  <si>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</si>
  <si>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</si>
  <si>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</si>
  <si>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</si>
  <si>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</si>
  <si>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</si>
  <si>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</si>
  <si>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</si>
  <si>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</si>
  <si>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</si>
  <si>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</si>
  <si>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</si>
  <si>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</si>
  <si>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</si>
  <si>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</si>
  <si>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</si>
  <si>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</si>
  <si>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</si>
  <si>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</si>
  <si>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</si>
  <si>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</si>
  <si>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</si>
  <si>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</si>
  <si>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</si>
  <si>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</si>
  <si>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</si>
  <si>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</si>
  <si>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</si>
  <si>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</si>
  <si>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</si>
  <si>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</si>
  <si>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</si>
  <si>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</si>
  <si>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</si>
  <si>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</si>
  <si>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</si>
  <si>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</si>
  <si>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</si>
  <si>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</si>
  <si>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</si>
  <si>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</si>
  <si>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</si>
  <si>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</si>
  <si>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</si>
  <si>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</si>
  <si>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</si>
  <si>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</si>
  <si>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</si>
  <si>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</si>
  <si>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</si>
  <si>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</si>
  <si>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</si>
  <si>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</si>
  <si>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</si>
  <si>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</si>
  <si>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</si>
  <si>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</si>
  <si>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</si>
  <si>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</si>
  <si>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</si>
  <si>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</si>
  <si>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</si>
  <si>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</si>
  <si>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</si>
  <si>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</si>
  <si>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</si>
  <si>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</si>
  <si>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</si>
  <si>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</si>
  <si>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</si>
  <si>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</si>
  <si>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</si>
  <si>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</si>
  <si>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</si>
  <si>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</si>
  <si>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</si>
  <si>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</si>
  <si>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</si>
  <si>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</si>
  <si>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</si>
  <si>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</si>
  <si>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</si>
  <si>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</si>
  <si>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</si>
  <si>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</si>
  <si>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</si>
  <si>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</si>
  <si>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</si>
  <si>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</si>
  <si>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</si>
  <si>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</si>
  <si>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</si>
  <si>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</si>
  <si>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</si>
  <si>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</si>
  <si>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</si>
  <si>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</si>
  <si>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</si>
  <si>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</si>
  <si>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</si>
  <si>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</si>
  <si>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</si>
  <si>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</si>
  <si>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</si>
  <si>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</si>
  <si>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</si>
  <si>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</si>
  <si>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</si>
  <si>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</si>
  <si>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</si>
  <si>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</si>
  <si>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</si>
  <si>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</si>
  <si>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</si>
  <si>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</si>
  <si>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</si>
  <si>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</si>
  <si>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</si>
  <si>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</si>
  <si>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</si>
  <si>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</si>
  <si>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</si>
  <si>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</si>
  <si>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</si>
  <si>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</si>
  <si>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</si>
  <si>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</si>
  <si>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</si>
  <si>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</si>
  <si>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</si>
  <si>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</si>
  <si>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</si>
  <si>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</si>
  <si>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</si>
  <si>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</si>
  <si>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</si>
  <si>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</si>
  <si>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</si>
  <si>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</si>
  <si>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</si>
  <si>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</si>
  <si>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</si>
  <si>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</si>
  <si>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</si>
  <si>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</si>
  <si>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</si>
  <si>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</si>
  <si>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</si>
  <si>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</si>
  <si>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</si>
  <si>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</si>
  <si>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</si>
  <si>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</si>
  <si>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</si>
  <si>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</si>
  <si>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</si>
  <si>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</si>
  <si>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</si>
  <si>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</si>
  <si>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</si>
  <si>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</si>
  <si>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</si>
  <si>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</si>
  <si>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</si>
  <si>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</si>
  <si>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</si>
  <si>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</si>
  <si>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</si>
  <si>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</si>
  <si>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</si>
  <si>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</si>
  <si>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</si>
  <si>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</si>
  <si>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</si>
  <si>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</si>
  <si>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</si>
  <si>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</si>
  <si>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</si>
  <si>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</si>
  <si>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</si>
  <si>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</si>
  <si>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</si>
  <si>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</si>
  <si>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</si>
  <si>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</si>
  <si>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</si>
  <si>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</si>
  <si>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</si>
  <si>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</si>
  <si>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</si>
  <si>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</si>
  <si>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</si>
  <si>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</si>
  <si>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</si>
  <si>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</si>
  <si>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</si>
  <si>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</si>
  <si>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</si>
  <si>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</si>
  <si>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</si>
  <si>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</si>
  <si>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</si>
  <si>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</si>
  <si>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</si>
  <si>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</si>
  <si>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</si>
  <si>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</si>
  <si>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</si>
  <si>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</si>
  <si>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</si>
  <si>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</si>
  <si>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</si>
  <si>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</si>
  <si>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</si>
  <si>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</si>
  <si>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</si>
  <si>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</si>
  <si>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</si>
  <si>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</si>
  <si>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</si>
  <si>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</si>
  <si>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</si>
  <si>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</si>
  <si>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</si>
  <si>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</si>
  <si>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</si>
  <si>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</si>
  <si>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</si>
  <si>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</si>
  <si>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</si>
  <si>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</si>
  <si>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</si>
  <si>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</si>
  <si>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</si>
  <si>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</si>
  <si>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</si>
  <si>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</si>
  <si>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</si>
  <si>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</si>
  <si>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</si>
  <si>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</si>
  <si>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</si>
  <si>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</si>
  <si>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</si>
  <si>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</si>
  <si>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</si>
  <si>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</si>
  <si>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</si>
  <si>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</si>
  <si>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</si>
  <si>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</si>
  <si>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</si>
  <si>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</si>
  <si>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</si>
  <si>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</si>
  <si>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</si>
  <si>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</si>
  <si>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</si>
  <si>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</si>
  <si>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</si>
  <si>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</si>
  <si>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</si>
  <si>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</si>
  <si>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</si>
  <si>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</si>
  <si>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</si>
  <si>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</si>
  <si>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</si>
  <si>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</si>
  <si>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</si>
  <si>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</si>
  <si>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</si>
  <si>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</si>
  <si>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</si>
  <si>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</si>
  <si>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</si>
  <si>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</si>
  <si>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</si>
  <si>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</si>
  <si>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</si>
  <si>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</si>
  <si>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</si>
  <si>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</si>
  <si>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</si>
  <si>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</si>
  <si>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</si>
  <si>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</si>
  <si>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</si>
  <si>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</si>
  <si>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</si>
  <si>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</si>
  <si>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</si>
  <si>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</si>
  <si>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</si>
  <si>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</si>
  <si>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</si>
  <si>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</si>
  <si>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</si>
  <si>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</si>
  <si>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</si>
  <si>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</si>
  <si>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</si>
  <si>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</si>
  <si>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</si>
  <si>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</si>
  <si>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</si>
  <si>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</si>
  <si>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</si>
  <si>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</si>
  <si>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</si>
  <si>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</si>
  <si>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</si>
  <si>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</si>
  <si>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</si>
  <si>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</si>
  <si>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</si>
  <si>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</si>
  <si>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</si>
  <si>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</si>
  <si>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</si>
  <si>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</si>
  <si>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</si>
  <si>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</si>
  <si>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</si>
  <si>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</si>
  <si>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</si>
  <si>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</si>
  <si>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</si>
  <si>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</si>
  <si>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</si>
  <si>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</si>
  <si>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</si>
  <si>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</si>
  <si>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</si>
  <si>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</si>
  <si>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</si>
  <si>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</si>
  <si>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</si>
  <si>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</si>
  <si>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</si>
  <si>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</si>
  <si>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</si>
  <si>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</si>
  <si>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</si>
  <si>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</si>
  <si>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</si>
  <si>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</si>
  <si>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</si>
  <si>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</si>
  <si>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</si>
  <si>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</si>
  <si>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</si>
  <si>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</si>
  <si>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</si>
  <si>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</si>
  <si>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</si>
  <si>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</si>
  <si>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</si>
  <si>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</si>
  <si>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</si>
  <si>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</si>
  <si>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</si>
  <si>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</si>
  <si>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</si>
  <si>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</si>
  <si>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</si>
  <si>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</si>
  <si>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</si>
  <si>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</si>
  <si>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</si>
  <si>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</si>
  <si>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</si>
  <si>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</si>
  <si>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</si>
  <si>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</si>
  <si>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</si>
  <si>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</si>
  <si>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</si>
  <si>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</si>
  <si>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</si>
  <si>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</si>
  <si>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</si>
  <si>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</si>
  <si>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</si>
  <si>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</si>
  <si>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</si>
  <si>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</si>
  <si>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</si>
  <si>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</si>
  <si>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</si>
  <si>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</si>
  <si>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</si>
  <si>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</si>
  <si>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</si>
  <si>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</si>
  <si>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</si>
  <si>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</si>
  <si>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</si>
  <si>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</si>
  <si>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</si>
  <si>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</si>
  <si>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</si>
  <si>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</si>
  <si>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</si>
  <si>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</si>
  <si>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</si>
  <si>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</si>
  <si>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</si>
  <si>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</si>
  <si>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</si>
  <si>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</si>
  <si>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</si>
  <si>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</si>
  <si>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</si>
  <si>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</si>
  <si>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</si>
  <si>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</si>
  <si>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</si>
  <si>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</si>
  <si>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</si>
  <si>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</si>
  <si>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</si>
  <si>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</si>
  <si>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</si>
  <si>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</si>
  <si>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</si>
  <si>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</si>
  <si>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</si>
  <si>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</si>
  <si>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</si>
  <si>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</si>
  <si>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</si>
  <si>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</si>
  <si>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</si>
  <si>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</si>
  <si>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</si>
  <si>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</si>
  <si>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</si>
  <si>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</si>
  <si>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</si>
  <si>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</si>
  <si>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</si>
  <si>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</si>
  <si>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</si>
  <si>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</si>
  <si>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</si>
  <si>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</si>
  <si>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</si>
  <si>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</si>
  <si>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</si>
  <si>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</si>
  <si>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</si>
  <si>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</si>
  <si>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</si>
  <si>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</si>
  <si>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</si>
  <si>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</si>
  <si>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</si>
  <si>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</si>
  <si>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</si>
  <si>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</si>
  <si>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</si>
  <si>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</si>
  <si>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</si>
  <si>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</si>
  <si>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</si>
  <si>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</si>
  <si>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</si>
  <si>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</si>
  <si>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</si>
  <si>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</si>
  <si>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</si>
  <si>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</si>
  <si>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</si>
  <si>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</si>
  <si>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</si>
  <si>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</si>
  <si>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</si>
  <si>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</si>
  <si>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</si>
  <si>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</si>
  <si>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</si>
  <si>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</si>
  <si>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</si>
  <si>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</si>
  <si>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</si>
  <si>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</si>
  <si>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</si>
  <si>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</si>
  <si>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</si>
  <si>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</si>
  <si>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</si>
  <si>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</si>
  <si>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</si>
  <si>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</si>
  <si>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</si>
  <si>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</si>
  <si>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</si>
  <si>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</si>
  <si>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</si>
  <si>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</si>
  <si>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</si>
  <si>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</si>
  <si>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</si>
  <si>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</si>
  <si>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</si>
  <si>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</si>
  <si>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</si>
  <si>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</si>
  <si>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</si>
  <si>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</si>
  <si>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</si>
  <si>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</si>
  <si>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</si>
  <si>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</si>
  <si>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</si>
  <si>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</si>
  <si>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</si>
  <si>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</si>
  <si>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</si>
  <si>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</si>
  <si>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</si>
  <si>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</si>
  <si>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</si>
  <si>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</si>
  <si>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</si>
  <si>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</si>
  <si>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</si>
  <si>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</si>
  <si>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</si>
  <si>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</si>
  <si>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</si>
  <si>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</si>
  <si>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</si>
  <si>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</si>
  <si>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</si>
  <si>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</si>
  <si>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</si>
  <si>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</si>
  <si>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</si>
  <si>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</si>
  <si>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</si>
  <si>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</si>
  <si>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</si>
  <si>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</si>
  <si>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</si>
  <si>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</si>
  <si>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</si>
  <si>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</si>
  <si>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</si>
  <si>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</si>
  <si>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</si>
  <si>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</si>
  <si>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</si>
  <si>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</si>
  <si>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</si>
  <si>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</si>
  <si>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</si>
  <si>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</si>
  <si>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</si>
  <si>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</si>
  <si>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</si>
  <si>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</si>
  <si>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</si>
  <si>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</si>
  <si>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</si>
  <si>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</si>
  <si>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</si>
  <si>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</si>
  <si>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</si>
  <si>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</si>
  <si>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</si>
  <si>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</si>
  <si>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</si>
  <si>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</si>
  <si>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</si>
  <si>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</si>
  <si>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</si>
  <si>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</si>
  <si>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</si>
  <si>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</si>
  <si>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</si>
  <si>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</si>
  <si>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</si>
  <si>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</si>
  <si>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</si>
  <si>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</si>
  <si>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</si>
  <si>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</si>
  <si>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</si>
  <si>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</si>
  <si>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</si>
  <si>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</si>
  <si>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</si>
  <si>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</si>
  <si>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</si>
  <si>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</si>
  <si>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</si>
  <si>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</si>
  <si>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</si>
  <si>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</si>
  <si>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</si>
  <si>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</si>
  <si>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</si>
  <si>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</si>
  <si>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</si>
  <si>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</si>
  <si>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</si>
  <si>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</si>
  <si>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</si>
  <si>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</si>
  <si>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</si>
  <si>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</si>
  <si>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</si>
  <si>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</si>
  <si>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</si>
  <si>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</si>
  <si>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</si>
  <si>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</si>
  <si>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</si>
  <si>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</si>
  <si>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</si>
  <si>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</si>
  <si>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</si>
  <si>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</si>
  <si>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</si>
  <si>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</si>
  <si>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</si>
  <si>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</si>
  <si>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</si>
  <si>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</si>
  <si>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</si>
  <si>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</si>
  <si>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</si>
  <si>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</si>
  <si>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</si>
  <si>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</si>
  <si>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</si>
  <si>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</si>
  <si>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</si>
  <si>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</si>
  <si>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</si>
  <si>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</si>
  <si>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</si>
  <si>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</si>
  <si>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</si>
  <si>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</si>
  <si>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</si>
  <si>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</si>
  <si>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</si>
  <si>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</si>
  <si>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</si>
  <si>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</si>
  <si>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</si>
  <si>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</si>
  <si>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</si>
  <si>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</si>
  <si>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</si>
  <si>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</si>
  <si>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</si>
  <si>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</si>
  <si>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</si>
  <si>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</si>
  <si>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</si>
  <si>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</si>
  <si>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</si>
  <si>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</si>
  <si>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</si>
  <si>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</si>
  <si>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</si>
  <si>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</si>
  <si>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</si>
  <si>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</si>
  <si>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</si>
  <si>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</si>
  <si>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</si>
  <si>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</si>
  <si>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</si>
  <si>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</si>
  <si>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</si>
  <si>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</si>
  <si>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</si>
  <si>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</si>
  <si>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</si>
  <si>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</si>
  <si>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</si>
  <si>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</si>
  <si>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</si>
  <si>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</si>
  <si>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</si>
  <si>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</si>
  <si>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</si>
  <si>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</si>
  <si>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</si>
  <si>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</si>
  <si>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</si>
  <si>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</si>
  <si>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</si>
  <si>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</si>
  <si>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</si>
  <si>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</si>
  <si>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</si>
  <si>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</si>
  <si>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</si>
  <si>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</si>
  <si>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</si>
  <si>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</si>
  <si>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</si>
  <si>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</si>
  <si>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</si>
  <si>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</si>
  <si>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</si>
  <si>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</si>
  <si>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</si>
  <si>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</si>
  <si>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</si>
  <si>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</si>
  <si>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</si>
  <si>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</si>
  <si>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</si>
  <si>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</si>
  <si>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</si>
  <si>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</si>
  <si>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</si>
  <si>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</si>
  <si>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</si>
  <si>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</si>
  <si>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</si>
  <si>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</si>
  <si>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</si>
  <si>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</si>
  <si>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</si>
  <si>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</si>
  <si>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</si>
  <si>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</si>
  <si>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</si>
  <si>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</si>
  <si>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</si>
  <si>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</si>
  <si>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</si>
  <si>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</si>
  <si>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</si>
  <si>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</si>
  <si>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</si>
  <si>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</si>
  <si>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</si>
  <si>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</si>
  <si>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</si>
  <si>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</si>
  <si>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</si>
  <si>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</si>
  <si>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</si>
  <si>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</si>
  <si>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</si>
  <si>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</si>
  <si>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</si>
  <si>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</si>
  <si>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</si>
  <si>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</si>
  <si>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</si>
  <si>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</si>
  <si>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</si>
  <si>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</si>
  <si>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</si>
  <si>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</si>
  <si>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</si>
  <si>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</si>
  <si>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</si>
  <si>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</si>
  <si>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</si>
  <si>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</si>
  <si>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</si>
  <si>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</si>
  <si>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</si>
  <si>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</si>
  <si>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</si>
  <si>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</si>
  <si>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</si>
  <si>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</si>
  <si>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</si>
  <si>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</si>
  <si>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</si>
  <si>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</si>
  <si>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</si>
  <si>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</si>
  <si>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</si>
  <si>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</si>
  <si>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</si>
  <si>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</si>
  <si>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</si>
  <si>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</si>
  <si>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</si>
  <si>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</si>
  <si>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</si>
  <si>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</si>
  <si>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</si>
  <si>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</si>
  <si>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</si>
  <si>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</si>
  <si>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</si>
  <si>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</si>
  <si>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</si>
  <si>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</si>
  <si>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</si>
  <si>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</si>
  <si>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</si>
  <si>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</si>
  <si>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</si>
  <si>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</si>
  <si>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</si>
  <si>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</si>
  <si>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</si>
  <si>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</si>
  <si>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</si>
  <si>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</si>
  <si>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</si>
  <si>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</si>
  <si>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</si>
  <si>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</si>
  <si>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</si>
  <si>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</si>
  <si>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</si>
  <si>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</si>
  <si>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</si>
  <si>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</si>
  <si>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</si>
  <si>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</si>
  <si>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</si>
  <si>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</si>
  <si>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</si>
  <si>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</si>
  <si>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</si>
  <si>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</si>
  <si>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</si>
  <si>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</si>
  <si>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</si>
  <si>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</si>
  <si>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</si>
  <si>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</si>
  <si>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</si>
  <si>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</si>
  <si>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</si>
  <si>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</si>
  <si>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</si>
  <si>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</si>
  <si>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</si>
  <si>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</si>
  <si>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</si>
  <si>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</si>
  <si>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</si>
  <si>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</si>
  <si>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</si>
  <si>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</si>
  <si>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</si>
  <si>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</si>
  <si>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</si>
  <si>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</si>
  <si>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</si>
  <si>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</si>
  <si>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</si>
  <si>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</si>
  <si>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</si>
  <si>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</si>
  <si>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</si>
  <si>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</si>
  <si>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</si>
  <si>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</si>
  <si>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</si>
  <si>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</si>
  <si>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</si>
  <si>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</si>
  <si>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</si>
  <si>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</si>
  <si>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</si>
  <si>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</si>
  <si>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</si>
  <si>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</si>
  <si>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</si>
  <si>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</si>
  <si>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</si>
  <si>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</si>
  <si>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</si>
  <si>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</si>
  <si>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</si>
  <si>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</si>
  <si>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</si>
  <si>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</si>
  <si>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</si>
  <si>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</si>
  <si>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</si>
  <si>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</si>
  <si>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</si>
  <si>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</si>
  <si>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</si>
  <si>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</si>
  <si>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</si>
  <si>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</si>
  <si>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</si>
  <si>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</si>
  <si>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</si>
  <si>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</si>
  <si>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</si>
  <si>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</si>
  <si>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</si>
  <si>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</si>
  <si>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</si>
  <si>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</si>
  <si>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</si>
  <si>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</si>
  <si>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</si>
  <si>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</si>
  <si>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</si>
  <si>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</si>
  <si>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</si>
  <si>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</si>
  <si>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</si>
  <si>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</si>
  <si>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</si>
  <si>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</si>
  <si>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</si>
  <si>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</si>
  <si>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</si>
  <si>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</si>
  <si>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</si>
  <si>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</si>
  <si>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</si>
  <si>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</si>
  <si>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</si>
  <si>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</si>
  <si>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</si>
  <si>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</si>
  <si>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</si>
  <si>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</si>
  <si>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</si>
  <si>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</si>
  <si>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</si>
  <si>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</si>
  <si>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</si>
  <si>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</si>
  <si>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</si>
  <si>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</si>
  <si>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</si>
  <si>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</si>
  <si>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</si>
  <si>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</si>
  <si>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</si>
  <si>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</si>
  <si>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</si>
  <si>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</si>
  <si>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</si>
  <si>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</si>
  <si>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</si>
  <si>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</si>
  <si>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</si>
  <si>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</si>
  <si>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</si>
  <si>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</si>
  <si>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</si>
  <si>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</si>
  <si>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</si>
  <si>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</si>
  <si>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</si>
  <si>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</si>
  <si>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</si>
  <si>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</si>
  <si>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</si>
  <si>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</si>
  <si>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</si>
  <si>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</si>
  <si>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</si>
  <si>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</si>
  <si>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</si>
  <si>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</si>
  <si>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</si>
  <si>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</si>
  <si>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</si>
  <si>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</si>
  <si>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</si>
  <si>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</si>
  <si>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</si>
  <si>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</si>
  <si>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</si>
  <si>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</si>
  <si>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</si>
  <si>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</si>
  <si>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</si>
  <si>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</si>
  <si>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</si>
  <si>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</si>
  <si>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</si>
  <si>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</si>
  <si>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</si>
  <si>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</si>
  <si>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</si>
  <si>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</si>
  <si>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</si>
  <si>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</si>
  <si>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</si>
  <si>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</si>
  <si>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</si>
  <si>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</si>
  <si>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</si>
  <si>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</si>
  <si>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</si>
  <si>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</si>
  <si>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</si>
  <si>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</si>
  <si>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</si>
  <si>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</si>
  <si>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</si>
  <si>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</si>
  <si>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</si>
  <si>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</si>
  <si>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</si>
  <si>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</si>
  <si>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</si>
  <si>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</si>
  <si>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</si>
  <si>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</si>
  <si>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</si>
  <si>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</si>
  <si>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</si>
  <si>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</si>
  <si>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</si>
  <si>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</si>
  <si>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</si>
  <si>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</si>
  <si>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</si>
  <si>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</si>
  <si>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</si>
  <si>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</si>
  <si>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</si>
  <si>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</si>
  <si>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</si>
  <si>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</si>
  <si>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</si>
  <si>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</si>
  <si>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</si>
  <si>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</si>
  <si>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</si>
  <si>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</si>
  <si>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</si>
  <si>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</si>
  <si>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</si>
  <si>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</si>
  <si>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</si>
  <si>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</si>
  <si>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</si>
  <si>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</si>
  <si>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</si>
  <si>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</si>
  <si>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</si>
  <si>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</si>
  <si>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</si>
  <si>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</si>
  <si>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</si>
  <si>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</si>
  <si>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</si>
  <si>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</si>
  <si>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</si>
  <si>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</si>
  <si>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</si>
  <si>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</si>
  <si>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</si>
  <si>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</si>
  <si>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</si>
  <si>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</si>
  <si>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</si>
  <si>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</si>
  <si>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</si>
  <si>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</si>
  <si>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</si>
  <si>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</si>
  <si>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</si>
  <si>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</si>
  <si>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</si>
  <si>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</si>
  <si>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</si>
  <si>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</si>
  <si>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</si>
  <si>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</si>
  <si>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</si>
  <si>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</si>
  <si>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</si>
  <si>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</si>
  <si>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</si>
  <si>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</si>
  <si>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</si>
  <si>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</si>
  <si>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</si>
  <si>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</si>
  <si>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</si>
  <si>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</si>
  <si>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</si>
  <si>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</si>
  <si>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</si>
  <si>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</si>
  <si>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</si>
  <si>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</si>
  <si>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</si>
  <si>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</si>
  <si>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</si>
  <si>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</si>
  <si>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</si>
  <si>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</si>
  <si>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</si>
  <si>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</si>
  <si>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</si>
  <si>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</si>
  <si>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</si>
  <si>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</si>
  <si>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</si>
  <si>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</si>
  <si>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</si>
  <si>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</si>
  <si>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</si>
  <si>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</si>
  <si>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</si>
  <si>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</si>
  <si>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</si>
  <si>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</si>
  <si>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</si>
  <si>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</si>
  <si>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</si>
  <si>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</si>
  <si>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</si>
  <si>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Il Direttore dell'AGREF ad interim</t>
  </si>
  <si>
    <t xml:space="preserve">                  Dott. Ivan Viggiano</t>
  </si>
  <si>
    <t xml:space="preserve">  La Direttrice Generale</t>
  </si>
  <si>
    <t xml:space="preserve">                                      Dott.ssa Tiziana Dimatteo</t>
  </si>
  <si>
    <t>CE pluriennale 2025-2026-2027</t>
  </si>
  <si>
    <t>CE  2025</t>
  </si>
  <si>
    <t>CE  2026</t>
  </si>
  <si>
    <t>CE 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</si>
</sst>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</cellStyleXfs>
  <cellXfs count="301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3" applyFont="1" applyAlignment="1">
      <alignment horizontal="center" vertical="center" wrapText="1"/>
    </xf>
    <xf numFmtId="164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164" fontId="6" fillId="0" borderId="1" xfId="3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164" fontId="4" fillId="0" borderId="0" xfId="3" applyFont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/>
    </xf>
    <xf numFmtId="164" fontId="4" fillId="5" borderId="2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/>
    </xf>
    <xf numFmtId="43" fontId="4" fillId="5" borderId="3" xfId="1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6" borderId="1" xfId="4" applyFont="1" applyFill="1" applyBorder="1" applyAlignment="1">
      <alignment horizontal="center" vertical="center"/>
    </xf>
    <xf numFmtId="164" fontId="4" fillId="6" borderId="4" xfId="3" applyFont="1" applyFill="1" applyBorder="1" applyAlignment="1">
      <alignment vertical="center" wrapText="1"/>
    </xf>
    <xf numFmtId="43" fontId="4" fillId="6" borderId="3" xfId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2" borderId="0" xfId="4" applyFont="1" applyFill="1" applyBorder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3" applyFont="1" applyAlignment="1">
      <alignment horizontal="center" vertical="center" wrapText="1"/>
    </xf>
    <xf numFmtId="164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164" fontId="10" fillId="8" borderId="6" xfId="3" applyFont="1" applyFill="1" applyBorder="1" applyAlignment="1">
      <alignment horizontal="center" vertical="center" wrapText="1"/>
    </xf>
    <xf numFmtId="164" fontId="10" fillId="0" borderId="1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164" fontId="6" fillId="0" borderId="13" xfId="3" applyFont="1" applyBorder="1" applyAlignment="1">
      <alignment horizontal="left" vertical="center" wrapText="1"/>
    </xf>
    <xf numFmtId="164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4" fontId="6" fillId="0" borderId="0" xfId="3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164" fontId="6" fillId="5" borderId="19" xfId="4" applyFont="1" applyFill="1" applyBorder="1" applyAlignment="1">
      <alignment horizontal="right" vertical="center" wrapText="1"/>
    </xf>
    <xf numFmtId="164" fontId="6" fillId="5" borderId="16" xfId="4" applyFont="1" applyFill="1" applyBorder="1" applyAlignment="1">
      <alignment horizontal="right" vertical="center" wrapText="1"/>
    </xf>
    <xf numFmtId="164" fontId="6" fillId="5" borderId="1" xfId="4" applyFont="1" applyFill="1" applyBorder="1" applyAlignment="1">
      <alignment horizontal="right" vertical="center" wrapText="1"/>
    </xf>
    <xf numFmtId="164" fontId="6" fillId="0" borderId="0" xfId="4" applyFont="1" applyFill="1" applyBorder="1" applyAlignment="1">
      <alignment horizontal="right" vertical="center" wrapText="1"/>
    </xf>
    <xf numFmtId="0" fontId="4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164" fontId="6" fillId="9" borderId="23" xfId="4" applyFont="1" applyFill="1" applyBorder="1" applyAlignment="1">
      <alignment horizontal="right" vertical="center" wrapText="1"/>
    </xf>
    <xf numFmtId="164" fontId="6" fillId="9" borderId="21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164" fontId="6" fillId="9" borderId="1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164" fontId="13" fillId="10" borderId="23" xfId="4" applyFont="1" applyFill="1" applyBorder="1" applyAlignment="1">
      <alignment horizontal="right" vertical="center" wrapText="1"/>
    </xf>
    <xf numFmtId="164" fontId="13" fillId="10" borderId="21" xfId="4" applyFont="1" applyFill="1" applyBorder="1" applyAlignment="1">
      <alignment horizontal="right" vertical="center" wrapText="1"/>
    </xf>
    <xf numFmtId="164" fontId="13" fillId="10" borderId="1" xfId="4" applyFont="1" applyFill="1" applyBorder="1" applyAlignment="1">
      <alignment horizontal="right" vertical="center" wrapText="1"/>
    </xf>
    <xf numFmtId="164" fontId="13" fillId="0" borderId="0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164" fontId="4" fillId="0" borderId="23" xfId="3" applyFont="1" applyBorder="1" applyAlignment="1">
      <alignment horizontal="left" vertical="center" wrapText="1"/>
    </xf>
    <xf numFmtId="164" fontId="4" fillId="0" borderId="21" xfId="4" applyFont="1" applyBorder="1" applyAlignment="1">
      <alignment horizontal="right" vertical="center" wrapText="1"/>
    </xf>
    <xf numFmtId="164" fontId="4" fillId="0" borderId="1" xfId="4" applyFont="1" applyBorder="1" applyAlignment="1">
      <alignment horizontal="right" vertical="center" wrapText="1"/>
    </xf>
    <xf numFmtId="164" fontId="4" fillId="0" borderId="0" xfId="4" applyFont="1" applyFill="1" applyBorder="1" applyAlignment="1">
      <alignment horizontal="right" vertical="center" wrapText="1"/>
    </xf>
    <xf numFmtId="0" fontId="4" fillId="3" borderId="22" xfId="6" applyFont="1" applyFill="1" applyBorder="1" applyAlignment="1">
      <alignment horizontal="center" vertical="center" wrapText="1"/>
    </xf>
    <xf numFmtId="0" fontId="4" fillId="3" borderId="23" xfId="6" applyFont="1" applyFill="1" applyBorder="1" applyAlignment="1">
      <alignment vertical="center" wrapText="1"/>
    </xf>
    <xf numFmtId="164" fontId="4" fillId="3" borderId="23" xfId="3" applyFont="1" applyFill="1" applyBorder="1" applyAlignment="1">
      <alignment horizontal="left" vertical="center" wrapText="1"/>
    </xf>
    <xf numFmtId="0" fontId="13" fillId="3" borderId="23" xfId="6" applyFont="1" applyFill="1" applyBorder="1" applyAlignment="1">
      <alignment vertical="center" wrapText="1"/>
    </xf>
    <xf numFmtId="164" fontId="13" fillId="3" borderId="23" xfId="3" applyFont="1" applyFill="1" applyBorder="1" applyAlignment="1">
      <alignment horizontal="left" vertical="center" wrapText="1"/>
    </xf>
    <xf numFmtId="164" fontId="13" fillId="0" borderId="1" xfId="4" applyFont="1" applyBorder="1" applyAlignment="1">
      <alignment horizontal="right" vertical="center" wrapText="1"/>
    </xf>
    <xf numFmtId="164" fontId="13" fillId="10" borderId="23" xfId="3" applyFont="1" applyFill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164" fontId="4" fillId="10" borderId="21" xfId="4" applyFont="1" applyFill="1" applyBorder="1" applyAlignment="1">
      <alignment horizontal="right" vertical="center" wrapText="1"/>
    </xf>
    <xf numFmtId="164" fontId="4" fillId="10" borderId="1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horizontal="center" vertical="center" wrapText="1"/>
    </xf>
    <xf numFmtId="164" fontId="4" fillId="10" borderId="23" xfId="4" applyFont="1" applyFill="1" applyBorder="1" applyAlignment="1">
      <alignment horizontal="right" vertical="center" wrapText="1"/>
    </xf>
    <xf numFmtId="0" fontId="4" fillId="3" borderId="20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 wrapText="1"/>
    </xf>
    <xf numFmtId="164" fontId="13" fillId="10" borderId="23" xfId="4" applyFont="1" applyFill="1" applyBorder="1" applyAlignment="1">
      <alignment horizontal="left" vertical="center" wrapText="1"/>
    </xf>
    <xf numFmtId="164" fontId="13" fillId="10" borderId="21" xfId="4" applyFont="1" applyFill="1" applyBorder="1" applyAlignment="1">
      <alignment horizontal="left" vertical="center" wrapText="1"/>
    </xf>
    <xf numFmtId="164" fontId="13" fillId="10" borderId="1" xfId="4" applyFont="1" applyFill="1" applyBorder="1" applyAlignment="1">
      <alignment horizontal="left" vertical="center" wrapText="1"/>
    </xf>
    <xf numFmtId="164" fontId="13" fillId="0" borderId="0" xfId="4" applyFont="1" applyFill="1" applyBorder="1" applyAlignment="1">
      <alignment horizontal="left" vertical="center" wrapText="1"/>
    </xf>
    <xf numFmtId="164" fontId="14" fillId="9" borderId="23" xfId="3" applyFont="1" applyFill="1" applyBorder="1" applyAlignment="1">
      <alignment horizontal="left" vertical="center" wrapText="1"/>
    </xf>
    <xf numFmtId="164" fontId="14" fillId="9" borderId="21" xfId="4" applyFont="1" applyFill="1" applyBorder="1" applyAlignment="1">
      <alignment horizontal="right" vertical="center" wrapText="1"/>
    </xf>
    <xf numFmtId="164" fontId="14" fillId="9" borderId="1" xfId="4" applyFont="1" applyFill="1" applyBorder="1" applyAlignment="1">
      <alignment horizontal="right" vertical="center" wrapText="1"/>
    </xf>
    <xf numFmtId="164" fontId="14" fillId="0" borderId="0" xfId="4" applyFont="1" applyFill="1" applyBorder="1" applyAlignment="1">
      <alignment horizontal="right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164" fontId="6" fillId="5" borderId="23" xfId="4" applyFont="1" applyFill="1" applyBorder="1" applyAlignment="1">
      <alignment horizontal="right" vertical="center" wrapText="1"/>
    </xf>
    <xf numFmtId="164" fontId="6" fillId="5" borderId="21" xfId="4" applyFont="1" applyFill="1" applyBorder="1" applyAlignment="1">
      <alignment horizontal="right" vertical="center" wrapText="1"/>
    </xf>
    <xf numFmtId="164" fontId="4" fillId="9" borderId="21" xfId="4" applyFont="1" applyFill="1" applyBorder="1" applyAlignment="1">
      <alignment horizontal="right" vertical="center" wrapText="1"/>
    </xf>
    <xf numFmtId="164" fontId="4" fillId="9" borderId="1" xfId="4" applyFont="1" applyFill="1" applyBorder="1" applyAlignment="1">
      <alignment horizontal="right" vertical="center" wrapText="1"/>
    </xf>
    <xf numFmtId="164" fontId="4" fillId="5" borderId="23" xfId="4" applyFont="1" applyFill="1" applyBorder="1" applyAlignment="1">
      <alignment horizontal="right" vertical="center" wrapText="1"/>
    </xf>
    <xf numFmtId="164" fontId="4" fillId="5" borderId="21" xfId="4" applyFont="1" applyFill="1" applyBorder="1" applyAlignment="1">
      <alignment horizontal="right" vertical="center" wrapText="1"/>
    </xf>
    <xf numFmtId="164" fontId="4" fillId="5" borderId="1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164" fontId="4" fillId="9" borderId="23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vertical="center" wrapText="1"/>
    </xf>
    <xf numFmtId="164" fontId="13" fillId="10" borderId="23" xfId="3" applyFont="1" applyFill="1" applyBorder="1" applyAlignment="1">
      <alignment vertical="center" wrapText="1"/>
    </xf>
    <xf numFmtId="0" fontId="13" fillId="10" borderId="21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43" fontId="13" fillId="10" borderId="23" xfId="6" applyNumberFormat="1" applyFont="1" applyFill="1" applyBorder="1" applyAlignment="1">
      <alignment vertical="center" wrapText="1"/>
    </xf>
    <xf numFmtId="43" fontId="13" fillId="10" borderId="21" xfId="6" applyNumberFormat="1" applyFont="1" applyFill="1" applyBorder="1" applyAlignment="1">
      <alignment vertical="center" wrapText="1"/>
    </xf>
    <xf numFmtId="43" fontId="13" fillId="10" borderId="1" xfId="6" applyNumberFormat="1" applyFont="1" applyFill="1" applyBorder="1" applyAlignment="1">
      <alignment vertical="center" wrapText="1"/>
    </xf>
    <xf numFmtId="43" fontId="13" fillId="0" borderId="0" xfId="6" applyNumberFormat="1" applyFont="1" applyAlignment="1">
      <alignment vertical="center" wrapText="1"/>
    </xf>
    <xf numFmtId="164" fontId="4" fillId="0" borderId="23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3" xfId="6" applyFont="1" applyBorder="1" applyAlignment="1">
      <alignment vertical="center" wrapText="1"/>
    </xf>
    <xf numFmtId="164" fontId="13" fillId="0" borderId="23" xfId="3" applyFont="1" applyBorder="1" applyAlignment="1">
      <alignment horizontal="left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4" fillId="10" borderId="23" xfId="6" applyFont="1" applyFill="1" applyBorder="1" applyAlignment="1">
      <alignment vertical="center" wrapText="1"/>
    </xf>
    <xf numFmtId="164" fontId="4" fillId="10" borderId="23" xfId="3" applyFont="1" applyFill="1" applyBorder="1" applyAlignment="1">
      <alignment horizontal="left" vertical="center" wrapText="1"/>
    </xf>
    <xf numFmtId="164" fontId="14" fillId="9" borderId="23" xfId="4" applyFont="1" applyFill="1" applyBorder="1" applyAlignment="1">
      <alignment horizontal="right" vertical="center" wrapText="1"/>
    </xf>
    <xf numFmtId="0" fontId="17" fillId="0" borderId="20" xfId="6" applyFont="1" applyBorder="1" applyAlignment="1">
      <alignment horizontal="center" vertical="center" wrapText="1"/>
    </xf>
    <xf numFmtId="0" fontId="17" fillId="0" borderId="21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3" xfId="6" applyFont="1" applyBorder="1" applyAlignment="1">
      <alignment vertical="center" wrapText="1"/>
    </xf>
    <xf numFmtId="164" fontId="14" fillId="0" borderId="23" xfId="3" applyFont="1" applyFill="1" applyBorder="1" applyAlignment="1">
      <alignment horizontal="left" vertical="center" wrapText="1"/>
    </xf>
    <xf numFmtId="164" fontId="4" fillId="0" borderId="21" xfId="4" applyFont="1" applyFill="1" applyBorder="1" applyAlignment="1">
      <alignment horizontal="right" vertical="center" wrapText="1"/>
    </xf>
    <xf numFmtId="164" fontId="4" fillId="0" borderId="1" xfId="4" applyFont="1" applyFill="1" applyBorder="1" applyAlignment="1">
      <alignment horizontal="right" vertical="center" wrapText="1"/>
    </xf>
    <xf numFmtId="164" fontId="6" fillId="5" borderId="23" xfId="3" applyFont="1" applyFill="1" applyBorder="1" applyAlignment="1">
      <alignment horizontal="left" vertical="center" wrapText="1"/>
    </xf>
    <xf numFmtId="0" fontId="10" fillId="8" borderId="24" xfId="5" applyFont="1" applyFill="1" applyBorder="1" applyAlignment="1">
      <alignment horizontal="center" vertical="center"/>
    </xf>
    <xf numFmtId="0" fontId="18" fillId="8" borderId="25" xfId="5" applyFont="1" applyFill="1" applyBorder="1" applyAlignment="1">
      <alignment horizontal="left" vertical="center"/>
    </xf>
    <xf numFmtId="164" fontId="10" fillId="8" borderId="25" xfId="3" applyFont="1" applyFill="1" applyBorder="1" applyAlignment="1">
      <alignment horizontal="center" vertical="center"/>
    </xf>
    <xf numFmtId="164" fontId="10" fillId="8" borderId="26" xfId="4" applyFont="1" applyFill="1" applyBorder="1" applyAlignment="1">
      <alignment horizontal="center" vertical="center"/>
    </xf>
    <xf numFmtId="164" fontId="10" fillId="8" borderId="1" xfId="4" applyFont="1" applyFill="1" applyBorder="1" applyAlignment="1">
      <alignment horizontal="center" vertical="center"/>
    </xf>
    <xf numFmtId="164" fontId="10" fillId="0" borderId="27" xfId="4" applyFont="1" applyFill="1" applyBorder="1" applyAlignment="1">
      <alignment horizontal="center" vertical="center"/>
    </xf>
    <xf numFmtId="0" fontId="4" fillId="0" borderId="28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164" fontId="10" fillId="0" borderId="0" xfId="3" applyFont="1" applyFill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/>
    </xf>
    <xf numFmtId="164" fontId="6" fillId="0" borderId="0" xfId="3" applyFont="1" applyFill="1" applyAlignment="1">
      <alignment vertical="center" wrapText="1"/>
    </xf>
    <xf numFmtId="0" fontId="4" fillId="0" borderId="29" xfId="6" applyFont="1" applyBorder="1" applyAlignment="1">
      <alignment horizontal="center" vertical="center" wrapText="1"/>
    </xf>
    <xf numFmtId="0" fontId="11" fillId="0" borderId="30" xfId="6" applyFont="1" applyBorder="1" applyAlignment="1">
      <alignment vertical="center" wrapText="1"/>
    </xf>
    <xf numFmtId="164" fontId="6" fillId="0" borderId="31" xfId="3" applyFont="1" applyBorder="1" applyAlignment="1">
      <alignment horizontal="left" vertical="center" wrapText="1"/>
    </xf>
    <xf numFmtId="164" fontId="4" fillId="0" borderId="32" xfId="4" applyFont="1" applyBorder="1" applyAlignment="1">
      <alignment horizontal="right" vertical="center" wrapText="1"/>
    </xf>
    <xf numFmtId="0" fontId="6" fillId="0" borderId="33" xfId="6" applyFont="1" applyBorder="1" applyAlignment="1">
      <alignment horizontal="center" vertical="center" wrapText="1"/>
    </xf>
    <xf numFmtId="0" fontId="6" fillId="5" borderId="28" xfId="6" applyFont="1" applyFill="1" applyBorder="1" applyAlignment="1">
      <alignment vertical="center" wrapText="1"/>
    </xf>
    <xf numFmtId="0" fontId="14" fillId="0" borderId="33" xfId="6" applyFont="1" applyBorder="1" applyAlignment="1">
      <alignment horizontal="center" vertical="center" wrapText="1"/>
    </xf>
    <xf numFmtId="0" fontId="14" fillId="9" borderId="28" xfId="6" applyFont="1" applyFill="1" applyBorder="1" applyAlignment="1">
      <alignment vertical="center" wrapText="1"/>
    </xf>
    <xf numFmtId="164" fontId="4" fillId="0" borderId="0" xfId="2" applyNumberFormat="1" applyFont="1" applyAlignment="1">
      <alignment vertical="center" wrapText="1"/>
    </xf>
    <xf numFmtId="0" fontId="13" fillId="0" borderId="33" xfId="6" applyFont="1" applyBorder="1" applyAlignment="1">
      <alignment horizontal="center" vertical="center" wrapText="1"/>
    </xf>
    <xf numFmtId="0" fontId="13" fillId="10" borderId="28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center" vertical="center" wrapText="1"/>
    </xf>
    <xf numFmtId="0" fontId="4" fillId="0" borderId="28" xfId="6" applyFont="1" applyBorder="1" applyAlignment="1">
      <alignment vertical="center" wrapText="1"/>
    </xf>
    <xf numFmtId="164" fontId="4" fillId="4" borderId="0" xfId="2" applyNumberFormat="1" applyFont="1" applyFill="1" applyAlignment="1">
      <alignment vertical="center" wrapText="1"/>
    </xf>
    <xf numFmtId="0" fontId="13" fillId="10" borderId="28" xfId="6" applyFont="1" applyFill="1" applyBorder="1" applyAlignment="1">
      <alignment horizontal="left" vertical="center" wrapText="1"/>
    </xf>
    <xf numFmtId="164" fontId="4" fillId="0" borderId="0" xfId="3" applyFont="1" applyAlignment="1">
      <alignment vertical="center" wrapText="1"/>
    </xf>
    <xf numFmtId="0" fontId="13" fillId="0" borderId="28" xfId="6" applyFont="1" applyBorder="1" applyAlignment="1">
      <alignment vertical="center" wrapText="1"/>
    </xf>
    <xf numFmtId="164" fontId="2" fillId="0" borderId="0" xfId="3" applyFont="1" applyAlignment="1">
      <alignment vertical="center" wrapText="1"/>
    </xf>
    <xf numFmtId="0" fontId="13" fillId="0" borderId="28" xfId="6" applyFont="1" applyBorder="1" applyAlignment="1">
      <alignment horizontal="left" vertical="center" wrapText="1"/>
    </xf>
    <xf numFmtId="0" fontId="14" fillId="9" borderId="28" xfId="6" applyFont="1" applyFill="1" applyBorder="1" applyAlignment="1">
      <alignment horizontal="left" vertical="center" wrapText="1"/>
    </xf>
    <xf numFmtId="0" fontId="14" fillId="10" borderId="28" xfId="6" applyFont="1" applyFill="1" applyBorder="1" applyAlignment="1">
      <alignment vertical="center" wrapText="1"/>
    </xf>
    <xf numFmtId="164" fontId="14" fillId="10" borderId="23" xfId="3" applyFont="1" applyFill="1" applyBorder="1" applyAlignment="1">
      <alignment horizontal="left" vertical="center" wrapText="1"/>
    </xf>
    <xf numFmtId="164" fontId="14" fillId="10" borderId="21" xfId="4" applyFont="1" applyFill="1" applyBorder="1" applyAlignment="1">
      <alignment horizontal="right" vertical="center" wrapText="1"/>
    </xf>
    <xf numFmtId="164" fontId="14" fillId="10" borderId="1" xfId="4" applyFont="1" applyFill="1" applyBorder="1" applyAlignment="1">
      <alignment horizontal="right" vertical="center" wrapText="1"/>
    </xf>
    <xf numFmtId="0" fontId="14" fillId="10" borderId="28" xfId="6" applyFont="1" applyFill="1" applyBorder="1" applyAlignment="1">
      <alignment horizontal="left" vertical="center" wrapText="1"/>
    </xf>
    <xf numFmtId="164" fontId="14" fillId="10" borderId="23" xfId="4" applyFont="1" applyFill="1" applyBorder="1" applyAlignment="1">
      <alignment horizontal="right" vertical="center" wrapText="1"/>
    </xf>
    <xf numFmtId="0" fontId="4" fillId="0" borderId="28" xfId="6" applyFont="1" applyBorder="1" applyAlignment="1">
      <alignment horizontal="left" vertical="center" wrapText="1"/>
    </xf>
    <xf numFmtId="164" fontId="4" fillId="0" borderId="34" xfId="4" applyFont="1" applyBorder="1" applyAlignment="1">
      <alignment horizontal="right" vertical="center" wrapText="1"/>
    </xf>
    <xf numFmtId="164" fontId="6" fillId="10" borderId="23" xfId="4" applyFont="1" applyFill="1" applyBorder="1" applyAlignment="1">
      <alignment horizontal="right" vertical="center" wrapText="1"/>
    </xf>
    <xf numFmtId="164" fontId="6" fillId="10" borderId="21" xfId="4" applyFont="1" applyFill="1" applyBorder="1" applyAlignment="1">
      <alignment horizontal="right" vertical="center" wrapText="1"/>
    </xf>
    <xf numFmtId="164" fontId="6" fillId="10" borderId="1" xfId="4" applyFont="1" applyFill="1" applyBorder="1" applyAlignment="1">
      <alignment horizontal="right" vertical="center" wrapText="1"/>
    </xf>
    <xf numFmtId="164" fontId="14" fillId="10" borderId="21" xfId="3" applyFont="1" applyFill="1" applyBorder="1" applyAlignment="1">
      <alignment horizontal="left" vertical="center" wrapText="1"/>
    </xf>
    <xf numFmtId="164" fontId="14" fillId="10" borderId="1" xfId="3" applyFont="1" applyFill="1" applyBorder="1" applyAlignment="1">
      <alignment horizontal="left" vertical="center" wrapText="1"/>
    </xf>
    <xf numFmtId="164" fontId="14" fillId="0" borderId="0" xfId="3" applyFont="1" applyFill="1" applyBorder="1" applyAlignment="1">
      <alignment horizontal="left" vertical="center" wrapText="1"/>
    </xf>
    <xf numFmtId="164" fontId="12" fillId="0" borderId="0" xfId="3" applyFont="1" applyAlignment="1">
      <alignment vertical="center" wrapText="1"/>
    </xf>
    <xf numFmtId="164" fontId="13" fillId="0" borderId="21" xfId="4" applyFont="1" applyBorder="1" applyAlignment="1">
      <alignment horizontal="right" vertical="center" wrapText="1"/>
    </xf>
    <xf numFmtId="164" fontId="13" fillId="0" borderId="23" xfId="4" applyFont="1" applyBorder="1" applyAlignment="1">
      <alignment horizontal="right" vertical="center" wrapText="1"/>
    </xf>
    <xf numFmtId="0" fontId="6" fillId="5" borderId="28" xfId="6" applyFont="1" applyFill="1" applyBorder="1" applyAlignment="1">
      <alignment horizontal="left" vertical="center" wrapText="1"/>
    </xf>
    <xf numFmtId="0" fontId="6" fillId="0" borderId="20" xfId="6" quotePrefix="1" applyFont="1" applyBorder="1" applyAlignment="1">
      <alignment horizontal="center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19" fillId="0" borderId="33" xfId="6" applyFont="1" applyBorder="1" applyAlignment="1">
      <alignment horizontal="center" vertical="center" wrapText="1"/>
    </xf>
    <xf numFmtId="0" fontId="19" fillId="0" borderId="28" xfId="6" applyFont="1" applyBorder="1" applyAlignment="1">
      <alignment horizontal="right" vertical="center" wrapText="1"/>
    </xf>
    <xf numFmtId="164" fontId="19" fillId="0" borderId="23" xfId="3" applyFont="1" applyBorder="1" applyAlignment="1">
      <alignment horizontal="left" vertical="center" wrapText="1"/>
    </xf>
    <xf numFmtId="164" fontId="6" fillId="0" borderId="21" xfId="4" applyFont="1" applyBorder="1" applyAlignment="1">
      <alignment horizontal="right" vertical="center" wrapText="1"/>
    </xf>
    <xf numFmtId="164" fontId="6" fillId="0" borderId="1" xfId="4" applyFont="1" applyBorder="1" applyAlignment="1">
      <alignment horizontal="right" vertical="center" wrapText="1"/>
    </xf>
    <xf numFmtId="164" fontId="13" fillId="0" borderId="23" xfId="3" applyFont="1" applyFill="1" applyBorder="1" applyAlignment="1">
      <alignment horizontal="left" vertical="center" wrapText="1"/>
    </xf>
    <xf numFmtId="164" fontId="13" fillId="0" borderId="21" xfId="4" applyFont="1" applyFill="1" applyBorder="1" applyAlignment="1">
      <alignment horizontal="right" vertical="center" wrapText="1"/>
    </xf>
    <xf numFmtId="164" fontId="13" fillId="0" borderId="1" xfId="4" applyFont="1" applyFill="1" applyBorder="1" applyAlignment="1">
      <alignment horizontal="right" vertical="center" wrapText="1"/>
    </xf>
    <xf numFmtId="0" fontId="6" fillId="9" borderId="28" xfId="6" applyFont="1" applyFill="1" applyBorder="1" applyAlignment="1">
      <alignment horizontal="left" vertical="center" wrapText="1"/>
    </xf>
    <xf numFmtId="164" fontId="6" fillId="9" borderId="23" xfId="3" applyFont="1" applyFill="1" applyBorder="1" applyAlignment="1">
      <alignment horizontal="left" vertical="center" wrapText="1"/>
    </xf>
    <xf numFmtId="0" fontId="18" fillId="8" borderId="35" xfId="5" applyFont="1" applyFill="1" applyBorder="1" applyAlignment="1">
      <alignment horizontal="left" vertical="center"/>
    </xf>
    <xf numFmtId="0" fontId="10" fillId="0" borderId="36" xfId="5" applyFont="1" applyBorder="1" applyAlignment="1">
      <alignment horizontal="center" vertical="center"/>
    </xf>
    <xf numFmtId="0" fontId="18" fillId="0" borderId="36" xfId="5" applyFont="1" applyBorder="1" applyAlignment="1">
      <alignment horizontal="left" vertical="center"/>
    </xf>
    <xf numFmtId="164" fontId="10" fillId="0" borderId="36" xfId="3" applyFont="1" applyFill="1" applyBorder="1" applyAlignment="1">
      <alignment horizontal="center" vertical="center"/>
    </xf>
    <xf numFmtId="164" fontId="10" fillId="0" borderId="36" xfId="4" applyFont="1" applyFill="1" applyBorder="1" applyAlignment="1">
      <alignment horizontal="center" vertical="center"/>
    </xf>
    <xf numFmtId="0" fontId="6" fillId="0" borderId="30" xfId="6" applyFont="1" applyBorder="1" applyAlignment="1">
      <alignment horizontal="left" vertical="center" wrapText="1"/>
    </xf>
    <xf numFmtId="164" fontId="14" fillId="5" borderId="23" xfId="4" applyFont="1" applyFill="1" applyBorder="1" applyAlignment="1">
      <alignment horizontal="right" vertical="center" wrapText="1"/>
    </xf>
    <xf numFmtId="164" fontId="14" fillId="5" borderId="21" xfId="4" applyFont="1" applyFill="1" applyBorder="1" applyAlignment="1">
      <alignment horizontal="right" vertical="center" wrapText="1"/>
    </xf>
    <xf numFmtId="164" fontId="14" fillId="5" borderId="1" xfId="4" applyFont="1" applyFill="1" applyBorder="1" applyAlignment="1">
      <alignment horizontal="right" vertical="center" wrapText="1"/>
    </xf>
    <xf numFmtId="0" fontId="14" fillId="0" borderId="28" xfId="6" applyFont="1" applyBorder="1" applyAlignment="1">
      <alignment horizontal="left" vertical="center" wrapText="1"/>
    </xf>
    <xf numFmtId="164" fontId="6" fillId="0" borderId="21" xfId="4" applyFont="1" applyFill="1" applyBorder="1" applyAlignment="1">
      <alignment horizontal="right" vertical="center" wrapText="1"/>
    </xf>
    <xf numFmtId="164" fontId="6" fillId="0" borderId="1" xfId="4" applyFont="1" applyFill="1" applyBorder="1" applyAlignment="1">
      <alignment horizontal="right" vertical="center" wrapText="1"/>
    </xf>
    <xf numFmtId="164" fontId="10" fillId="8" borderId="25" xfId="4" applyFont="1" applyFill="1" applyBorder="1" applyAlignment="1">
      <alignment horizontal="center" vertical="center"/>
    </xf>
    <xf numFmtId="0" fontId="6" fillId="0" borderId="28" xfId="6" applyFont="1" applyBorder="1" applyAlignment="1">
      <alignment horizontal="left" vertical="center" wrapText="1"/>
    </xf>
    <xf numFmtId="164" fontId="6" fillId="0" borderId="23" xfId="3" applyFont="1" applyFill="1" applyBorder="1" applyAlignment="1">
      <alignment horizontal="left" vertical="center" wrapText="1"/>
    </xf>
    <xf numFmtId="164" fontId="6" fillId="0" borderId="37" xfId="3" applyFont="1" applyBorder="1" applyAlignment="1">
      <alignment horizontal="left" vertical="center" wrapText="1"/>
    </xf>
    <xf numFmtId="164" fontId="13" fillId="10" borderId="38" xfId="3" applyFont="1" applyFill="1" applyBorder="1" applyAlignment="1">
      <alignment horizontal="left" vertical="center" wrapText="1"/>
    </xf>
    <xf numFmtId="164" fontId="4" fillId="3" borderId="0" xfId="3" applyFont="1" applyFill="1" applyAlignment="1">
      <alignment vertical="center"/>
    </xf>
    <xf numFmtId="0" fontId="10" fillId="0" borderId="39" xfId="5" applyFont="1" applyBorder="1" applyAlignment="1">
      <alignment horizontal="center" vertical="center"/>
    </xf>
    <xf numFmtId="0" fontId="18" fillId="0" borderId="40" xfId="5" applyFont="1" applyBorder="1" applyAlignment="1">
      <alignment horizontal="left" vertical="center"/>
    </xf>
    <xf numFmtId="164" fontId="4" fillId="0" borderId="0" xfId="3" applyFont="1" applyFill="1" applyAlignment="1">
      <alignment vertical="center"/>
    </xf>
    <xf numFmtId="0" fontId="10" fillId="8" borderId="41" xfId="5" applyFont="1" applyFill="1" applyBorder="1" applyAlignment="1">
      <alignment horizontal="center" vertical="center"/>
    </xf>
    <xf numFmtId="0" fontId="18" fillId="8" borderId="42" xfId="5" applyFont="1" applyFill="1" applyBorder="1" applyAlignment="1">
      <alignment horizontal="left" vertical="center"/>
    </xf>
    <xf numFmtId="164" fontId="10" fillId="8" borderId="41" xfId="3" applyFont="1" applyFill="1" applyBorder="1" applyAlignment="1">
      <alignment horizontal="center" vertical="center"/>
    </xf>
    <xf numFmtId="164" fontId="10" fillId="8" borderId="43" xfId="4" applyFont="1" applyFill="1" applyBorder="1" applyAlignment="1">
      <alignment horizontal="center" vertical="center"/>
    </xf>
    <xf numFmtId="164" fontId="10" fillId="0" borderId="43" xfId="4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4" fontId="10" fillId="8" borderId="26" xfId="4" applyFont="1" applyFill="1" applyBorder="1" applyAlignment="1">
      <alignment horizontal="left" vertical="center"/>
    </xf>
    <xf numFmtId="164" fontId="10" fillId="8" borderId="1" xfId="4" applyFont="1" applyFill="1" applyBorder="1" applyAlignment="1">
      <alignment horizontal="left" vertical="center"/>
    </xf>
    <xf numFmtId="164" fontId="4" fillId="2" borderId="0" xfId="3" applyFont="1" applyFill="1" applyAlignment="1">
      <alignment horizontal="center" vertical="center"/>
    </xf>
    <xf numFmtId="164" fontId="10" fillId="0" borderId="27" xfId="4" applyFont="1" applyFill="1" applyBorder="1" applyAlignment="1">
      <alignment horizontal="left" vertical="center"/>
    </xf>
    <xf numFmtId="0" fontId="4" fillId="0" borderId="44" xfId="6" applyFont="1" applyBorder="1" applyAlignment="1">
      <alignment horizontal="center" vertical="center" wrapText="1"/>
    </xf>
    <xf numFmtId="0" fontId="4" fillId="0" borderId="45" xfId="6" applyFont="1" applyBorder="1" applyAlignment="1">
      <alignment horizontal="center" vertical="center" wrapText="1"/>
    </xf>
    <xf numFmtId="164" fontId="10" fillId="0" borderId="0" xfId="4" applyFont="1" applyFill="1" applyBorder="1" applyAlignment="1">
      <alignment horizontal="left" vertical="center"/>
    </xf>
    <xf numFmtId="164" fontId="10" fillId="0" borderId="1" xfId="4" applyFont="1" applyFill="1" applyBorder="1" applyAlignment="1">
      <alignment horizontal="left" vertical="center"/>
    </xf>
    <xf numFmtId="0" fontId="4" fillId="3" borderId="46" xfId="6" applyFont="1" applyFill="1" applyBorder="1" applyAlignment="1">
      <alignment horizontal="center" vertical="center" wrapText="1"/>
    </xf>
    <xf numFmtId="0" fontId="4" fillId="3" borderId="47" xfId="6" applyFont="1" applyFill="1" applyBorder="1" applyAlignment="1">
      <alignment horizontal="center" vertical="center" wrapText="1"/>
    </xf>
    <xf numFmtId="0" fontId="18" fillId="8" borderId="48" xfId="5" applyFont="1" applyFill="1" applyBorder="1" applyAlignment="1">
      <alignment horizontal="left" vertical="center"/>
    </xf>
    <xf numFmtId="164" fontId="10" fillId="8" borderId="6" xfId="3" applyFont="1" applyFill="1" applyBorder="1" applyAlignment="1">
      <alignment horizontal="center" vertical="center"/>
    </xf>
    <xf numFmtId="164" fontId="10" fillId="8" borderId="49" xfId="4" applyFont="1" applyFill="1" applyBorder="1" applyAlignment="1">
      <alignment horizontal="left" vertical="center"/>
    </xf>
    <xf numFmtId="0" fontId="4" fillId="3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164" fontId="4" fillId="0" borderId="0" xfId="3" applyFont="1" applyAlignment="1">
      <alignment vertical="center"/>
    </xf>
    <xf numFmtId="164" fontId="4" fillId="3" borderId="0" xfId="4" applyFont="1" applyFill="1" applyAlignment="1">
      <alignment vertical="center"/>
    </xf>
    <xf numFmtId="0" fontId="4" fillId="3" borderId="0" xfId="6" applyFont="1" applyFill="1" applyAlignment="1">
      <alignment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0" borderId="0" xfId="3" applyFont="1" applyAlignment="1">
      <alignment horizontal="center" vertical="center"/>
    </xf>
    <xf numFmtId="164" fontId="4" fillId="3" borderId="0" xfId="4" applyFont="1" applyFill="1" applyAlignment="1">
      <alignment horizontal="center" vertical="center"/>
    </xf>
    <xf numFmtId="0" fontId="21" fillId="0" borderId="0" xfId="2" applyFont="1" applyAlignment="1">
      <alignment horizontal="left" vertical="top"/>
    </xf>
    <xf numFmtId="0" fontId="21" fillId="0" borderId="0" xfId="2" applyFont="1" applyAlignment="1">
      <alignment vertical="center"/>
    </xf>
    <xf numFmtId="164" fontId="22" fillId="0" borderId="0" xfId="3" applyFont="1" applyAlignment="1">
      <alignment vertical="center"/>
    </xf>
    <xf numFmtId="164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164" fontId="22" fillId="2" borderId="0" xfId="3" applyFont="1" applyFill="1" applyAlignment="1">
      <alignment horizontal="center" vertical="center"/>
    </xf>
    <xf numFmtId="164" fontId="22" fillId="2" borderId="0" xfId="2" applyNumberFormat="1" applyFont="1" applyFill="1" applyAlignment="1">
      <alignment horizontal="center" vertical="center"/>
    </xf>
    <xf numFmtId="164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1" fillId="3" borderId="0" xfId="2" applyFont="1" applyFill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vertical="center"/>
    </xf>
    <xf numFmtId="0" fontId="22" fillId="3" borderId="0" xfId="2" applyFont="1" applyFill="1" applyAlignment="1">
      <alignment horizontal="center" vertical="center"/>
    </xf>
    <xf numFmtId="164" fontId="22" fillId="3" borderId="0" xfId="3" applyFont="1" applyFill="1" applyAlignment="1">
      <alignment horizontal="right" vertical="center"/>
    </xf>
    <xf numFmtId="0" fontId="21" fillId="3" borderId="0" xfId="2" applyFont="1" applyFill="1" applyAlignment="1">
      <alignment horizontal="center" vertical="center"/>
    </xf>
    <xf numFmtId="164" fontId="22" fillId="3" borderId="0" xfId="3" applyFont="1" applyFill="1" applyAlignment="1">
      <alignment vertical="center"/>
    </xf>
    <xf numFmtId="164" fontId="22" fillId="0" borderId="0" xfId="2" applyNumberFormat="1" applyFont="1" applyAlignment="1">
      <alignment vertical="center"/>
    </xf>
    <xf numFmtId="164" fontId="22" fillId="3" borderId="0" xfId="4" applyFont="1" applyFill="1" applyAlignment="1">
      <alignment horizontal="center" vertical="center"/>
    </xf>
    <xf numFmtId="164" fontId="22" fillId="0" borderId="0" xfId="3" applyFont="1" applyAlignment="1">
      <alignment horizontal="center" vertical="center"/>
    </xf>
    <xf numFmtId="164" fontId="22" fillId="2" borderId="0" xfId="4" applyFont="1" applyFill="1" applyAlignment="1">
      <alignment horizontal="center" vertical="center"/>
    </xf>
    <xf numFmtId="164" fontId="4" fillId="2" borderId="0" xfId="4" applyFont="1" applyFill="1" applyAlignment="1">
      <alignment horizontal="center" vertical="center"/>
    </xf>
    <xf numFmtId="49" fontId="10" fillId="8" borderId="7" xfId="4" applyNumberFormat="1" applyFont="1" applyFill="1" applyBorder="1" applyAlignment="1">
      <alignment horizontal="center" vertical="center" wrapText="1"/>
    </xf>
    <xf numFmtId="49" fontId="2" fillId="3" borderId="0" xfId="2" applyNumberFormat="1" applyFont="1" applyFill="1" applyAlignment="1">
      <alignment vertical="center"/>
    </xf>
    <xf numFmtId="49" fontId="10" fillId="8" borderId="1" xfId="4" applyNumberFormat="1" applyFont="1" applyFill="1" applyBorder="1" applyAlignment="1">
      <alignment horizontal="center" vertical="center" wrapText="1"/>
    </xf>
    <xf numFmtId="49" fontId="10" fillId="8" borderId="8" xfId="4" applyNumberFormat="1" applyFont="1" applyFill="1" applyBorder="1" applyAlignment="1">
      <alignment horizontal="center" vertical="center"/>
    </xf>
  </cellXfs>
  <cellStyles count="7">
    <cellStyle name="Migliaia" xfId="1" builtinId="3"/>
    <cellStyle name="Migliaia 19" xfId="4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C_bilancio%20di%20previsione%20pluriennale_V_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uboldi\Desktop\tetti_Baraldi\Verifica_tetti_Agenzia\Modello_ne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scivaa1\Desktop\tariffario%20base%20Trento_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o4194052/Desktop/scanner/Nuovo%20Fabbisogn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Regione%20Abruzzo\Abruzzo%202015\MATERIALE%20ABRUZZO\PERSONALE\CA\Personale%20per%20strutture_V.0.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8F8F1D3\MOTORE-REGIONE-Riepilogo-STAT_MOB-PASS-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PwCDati\CLIENTI\REGIONE%20ABRUZZO%20-%20Advisor\Privati\Anno%202010\Macintosh%20HDUsers\lorenzoventurini\Desktop\Tetti\definitivi\Sintesi_tetti_+amb(v_arrotondamenti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CONTO ECONOM 23 vs cons 22"/>
      <sheetName val="CE  23 vs cons 22"/>
      <sheetName val="Raccordo CE 2026"/>
      <sheetName val="Raccordo CE"/>
      <sheetName val=" Nuovo Modello CE"/>
      <sheetName val="Prospetto di sintesi DG"/>
      <sheetName val="bilanciodiverifica_09_12_24"/>
      <sheetName val="PREVISIONALE 2025"/>
      <sheetName val="Foglio3"/>
      <sheetName val="Foglio2"/>
      <sheetName val="PdC2026"/>
      <sheetName val="PdC2025"/>
      <sheetName val="COMPONENTE SOCIALE"/>
      <sheetName val="INTERESSI DI MORA"/>
      <sheetName val="tabelle per relazione sulla ges"/>
      <sheetName val="Tabelle_sintesi x relaz."/>
      <sheetName val="Tabelle_dettaglio x correz"/>
      <sheetName val="rinnovi contrattuali 2022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>
            <v>0</v>
          </cell>
        </row>
        <row r="2">
          <cell r="C2" t="str">
            <v>Codice CE</v>
          </cell>
          <cell r="K2" t="str">
            <v>CE BILANCIO DI PREVISIONE 2025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94196669.132400006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204570.3126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1959702.2543999997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739.60199999999998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562395.22740000009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742121.08379999991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567.63000000000011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4915835.4606000008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10962909.969000001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89618.454599999983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1181281.5227999997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19202537.360400002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3357218.1570000001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4685230.4538000012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6506013.9714000002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732622.10939999996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23952.415199999999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3933.5789999999997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501639.6312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151336.10459999999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1028406.6156000001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251912.37840000002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640706.89020000002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39386.708400000003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2527.4376000000002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433.755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8651.1197999999986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14654.207400000001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153709.90979999996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29981706.426600002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3267181.3086000006</v>
          </cell>
        </row>
        <row r="179">
          <cell r="C179" t="str">
            <v>BA0440</v>
          </cell>
          <cell r="K179">
            <v>7272285.635999999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3338198.8494000002</v>
          </cell>
        </row>
        <row r="188">
          <cell r="C188" t="str">
            <v>BA0440</v>
          </cell>
          <cell r="K188">
            <v>690722.42700000003</v>
          </cell>
        </row>
        <row r="189">
          <cell r="C189" t="str">
            <v>BA0450</v>
          </cell>
          <cell r="K189">
            <v>350225.79240000003</v>
          </cell>
        </row>
        <row r="190">
          <cell r="C190" t="str">
            <v>BA0500</v>
          </cell>
          <cell r="K190">
            <v>53877490.308600001</v>
          </cell>
        </row>
        <row r="191">
          <cell r="C191" t="str">
            <v>BA0500</v>
          </cell>
          <cell r="K191">
            <v>41258.347200000004</v>
          </cell>
        </row>
        <row r="192">
          <cell r="C192" t="str">
            <v>BA0460</v>
          </cell>
          <cell r="K192">
            <v>200989.10279999999</v>
          </cell>
        </row>
        <row r="193">
          <cell r="C193" t="str">
            <v>BA0460</v>
          </cell>
          <cell r="K193">
            <v>36562.940399999999</v>
          </cell>
        </row>
        <row r="194">
          <cell r="C194" t="str">
            <v>BA0460</v>
          </cell>
          <cell r="K194">
            <v>4961.2290000000003</v>
          </cell>
        </row>
        <row r="195">
          <cell r="C195" t="str">
            <v>BA0460</v>
          </cell>
          <cell r="K195">
            <v>1728443.6520000002</v>
          </cell>
        </row>
        <row r="196">
          <cell r="C196" t="str">
            <v>BA0460</v>
          </cell>
          <cell r="K196">
            <v>188098.08780000004</v>
          </cell>
        </row>
        <row r="197">
          <cell r="C197" t="str">
            <v>BA0460</v>
          </cell>
          <cell r="K197">
            <v>418683.20459999994</v>
          </cell>
        </row>
        <row r="198">
          <cell r="C198" t="str">
            <v>BA0460</v>
          </cell>
          <cell r="K198">
            <v>57916.7526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52749.942600000002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5490036.1782000009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715083.35219999996</v>
          </cell>
        </row>
        <row r="209">
          <cell r="C209" t="str">
            <v>BA0620</v>
          </cell>
          <cell r="K209">
            <v>104765.06700000001</v>
          </cell>
        </row>
        <row r="210">
          <cell r="C210" t="str">
            <v>BA0620</v>
          </cell>
          <cell r="K210">
            <v>20706.224399999999</v>
          </cell>
        </row>
        <row r="211">
          <cell r="C211" t="str">
            <v>BA0620</v>
          </cell>
          <cell r="K211">
            <v>4088909.2818</v>
          </cell>
        </row>
        <row r="212">
          <cell r="C212" t="str">
            <v>BA0620</v>
          </cell>
          <cell r="K212">
            <v>3935743.53</v>
          </cell>
        </row>
        <row r="213">
          <cell r="C213" t="str">
            <v>BA0620</v>
          </cell>
          <cell r="K213">
            <v>24973.8</v>
          </cell>
        </row>
        <row r="214">
          <cell r="C214" t="str">
            <v>BA0620</v>
          </cell>
          <cell r="K214">
            <v>2238940.1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4604393.8499999996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2083416.3</v>
          </cell>
        </row>
        <row r="231">
          <cell r="C231" t="str">
            <v>BA0690</v>
          </cell>
          <cell r="K231">
            <v>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25545509</v>
          </cell>
        </row>
        <row r="236">
          <cell r="C236" t="str">
            <v>BA0690</v>
          </cell>
          <cell r="K236">
            <v>42497.02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4560583.47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2714319.32</v>
          </cell>
        </row>
        <row r="247">
          <cell r="C247" t="str">
            <v>BA0950</v>
          </cell>
          <cell r="K247">
            <v>0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15375176.59</v>
          </cell>
        </row>
        <row r="252">
          <cell r="C252" t="str">
            <v>BA0950</v>
          </cell>
          <cell r="K252">
            <v>1028845.66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685734.42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99476.09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4338619.6100000003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0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515764.35</v>
          </cell>
        </row>
        <row r="278">
          <cell r="C278" t="str">
            <v>BA1190</v>
          </cell>
          <cell r="K278">
            <v>880057.8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1507542.84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11772921.07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2372914.1800000002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2452551.92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1983106.88</v>
          </cell>
        </row>
        <row r="315">
          <cell r="C315" t="str">
            <v>BA1190</v>
          </cell>
          <cell r="K315">
            <v>78002.100000000006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5330657.2308</v>
          </cell>
        </row>
        <row r="324">
          <cell r="C324" t="str">
            <v>BA0740</v>
          </cell>
          <cell r="K324">
            <v>1510007.51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847.93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2607594.6800000002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3096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0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9417657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2500</v>
          </cell>
        </row>
        <row r="346">
          <cell r="C346" t="str">
            <v>BA1330</v>
          </cell>
          <cell r="K346">
            <v>19000</v>
          </cell>
        </row>
        <row r="347">
          <cell r="C347" t="str">
            <v>BA1320</v>
          </cell>
          <cell r="K347">
            <v>0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311836.32</v>
          </cell>
        </row>
        <row r="351">
          <cell r="C351" t="str">
            <v>BA1330</v>
          </cell>
          <cell r="K351">
            <v>107569.1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116428</v>
          </cell>
        </row>
        <row r="355">
          <cell r="C355" t="str">
            <v>BA1330</v>
          </cell>
          <cell r="K355">
            <v>1300000</v>
          </cell>
        </row>
        <row r="356">
          <cell r="C356" t="str">
            <v>BA1330</v>
          </cell>
          <cell r="K356">
            <v>53972.02</v>
          </cell>
        </row>
        <row r="357">
          <cell r="C357" t="str">
            <v>BA1290</v>
          </cell>
          <cell r="K357">
            <v>185525.39</v>
          </cell>
        </row>
        <row r="358">
          <cell r="C358" t="str">
            <v>BA1330</v>
          </cell>
          <cell r="K358">
            <v>572904.38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1612.34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10432.52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21314.73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2519246.17</v>
          </cell>
        </row>
        <row r="381">
          <cell r="C381" t="str">
            <v>BA1220</v>
          </cell>
          <cell r="K381">
            <v>35476.449999999997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15206.71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0</v>
          </cell>
        </row>
        <row r="389">
          <cell r="C389" t="str">
            <v>BA1260</v>
          </cell>
          <cell r="K389">
            <v>0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0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3171877.67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4550.2299999999996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2404424.0099999998</v>
          </cell>
        </row>
        <row r="400">
          <cell r="C400" t="str">
            <v>BA1390</v>
          </cell>
          <cell r="K400">
            <v>400560.68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261442.34</v>
          </cell>
        </row>
        <row r="403">
          <cell r="C403" t="str">
            <v>BA1410</v>
          </cell>
          <cell r="K403">
            <v>6463.07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518816.6</v>
          </cell>
        </row>
        <row r="410">
          <cell r="C410" t="str">
            <v>BA1440</v>
          </cell>
          <cell r="K410">
            <v>319428.31</v>
          </cell>
        </row>
        <row r="411">
          <cell r="C411" t="str">
            <v>BA1440</v>
          </cell>
          <cell r="K411">
            <v>0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560872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152362.38</v>
          </cell>
        </row>
        <row r="416">
          <cell r="C416" t="str">
            <v>BA1480</v>
          </cell>
          <cell r="K416">
            <v>0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651103.92000000004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9037161.5700000003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12959.79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320954.98499999999</v>
          </cell>
        </row>
        <row r="432">
          <cell r="C432" t="str">
            <v>BA1500</v>
          </cell>
          <cell r="K432">
            <v>15024.905999999999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34481.150999999998</v>
          </cell>
        </row>
        <row r="438">
          <cell r="C438" t="str">
            <v>BA1520</v>
          </cell>
          <cell r="K438">
            <v>0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198113.01900000003</v>
          </cell>
        </row>
        <row r="441">
          <cell r="C441" t="str">
            <v>BA1530</v>
          </cell>
          <cell r="K441">
            <v>5098833.9258000003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300532</v>
          </cell>
        </row>
        <row r="453">
          <cell r="C453" t="str">
            <v>BA0470</v>
          </cell>
          <cell r="K453">
            <v>127650</v>
          </cell>
        </row>
        <row r="454">
          <cell r="C454" t="str">
            <v>BA0970</v>
          </cell>
          <cell r="K454">
            <v>8010057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561127</v>
          </cell>
        </row>
        <row r="457">
          <cell r="C457" t="str">
            <v>BA1000</v>
          </cell>
          <cell r="K457">
            <v>730204</v>
          </cell>
        </row>
        <row r="458">
          <cell r="C458" t="str">
            <v>BA0540</v>
          </cell>
          <cell r="K458">
            <v>15399186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3072579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1638876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2551046</v>
          </cell>
        </row>
        <row r="466">
          <cell r="C466" t="str">
            <v>BA1040</v>
          </cell>
          <cell r="K466">
            <v>14087</v>
          </cell>
        </row>
        <row r="467">
          <cell r="C467" t="str">
            <v>BA0810</v>
          </cell>
          <cell r="K467">
            <v>51056752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9186613</v>
          </cell>
        </row>
        <row r="470">
          <cell r="C470" t="str">
            <v>BA0860</v>
          </cell>
          <cell r="K470">
            <v>4740012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15797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251074</v>
          </cell>
        </row>
        <row r="477">
          <cell r="C477" t="str">
            <v>BA0480</v>
          </cell>
          <cell r="K477">
            <v>215830</v>
          </cell>
        </row>
        <row r="478">
          <cell r="C478" t="str">
            <v>BA0990</v>
          </cell>
          <cell r="K478">
            <v>1512643</v>
          </cell>
        </row>
        <row r="479">
          <cell r="C479" t="str">
            <v>BA0560</v>
          </cell>
          <cell r="K479">
            <v>2913172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146395</v>
          </cell>
        </row>
        <row r="482">
          <cell r="C482" t="str">
            <v>BA0830</v>
          </cell>
          <cell r="K482">
            <v>25961741</v>
          </cell>
        </row>
        <row r="483">
          <cell r="C483" t="str">
            <v>BA1120</v>
          </cell>
          <cell r="K483">
            <v>117089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24991.019999999997</v>
          </cell>
        </row>
        <row r="490">
          <cell r="C490" t="str">
            <v>BA1900</v>
          </cell>
          <cell r="K490">
            <v>321373.56240000005</v>
          </cell>
        </row>
        <row r="491">
          <cell r="C491" t="str">
            <v>BA1660</v>
          </cell>
          <cell r="K491">
            <v>4692000</v>
          </cell>
        </row>
        <row r="492">
          <cell r="C492" t="str">
            <v>BA1670</v>
          </cell>
          <cell r="K492">
            <v>557561.15159999987</v>
          </cell>
        </row>
        <row r="493">
          <cell r="C493" t="str">
            <v>BA1670</v>
          </cell>
          <cell r="K493">
            <v>1700490.8885999999</v>
          </cell>
        </row>
        <row r="494">
          <cell r="C494" t="str">
            <v>BA1650</v>
          </cell>
          <cell r="K494">
            <v>1479000</v>
          </cell>
        </row>
        <row r="495">
          <cell r="C495" t="str">
            <v>BA1580</v>
          </cell>
          <cell r="K495">
            <v>1989979.0062000002</v>
          </cell>
        </row>
        <row r="496">
          <cell r="C496" t="str">
            <v>BA1590</v>
          </cell>
          <cell r="K496">
            <v>6538459.2942000004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2992946.3525999999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1583301.2424000003</v>
          </cell>
        </row>
        <row r="505">
          <cell r="C505" t="str">
            <v>BA1620</v>
          </cell>
          <cell r="K505">
            <v>3408934.1868000003</v>
          </cell>
        </row>
        <row r="506">
          <cell r="C506" t="str">
            <v>BA1630</v>
          </cell>
          <cell r="K506">
            <v>17714.013599999998</v>
          </cell>
        </row>
        <row r="507">
          <cell r="C507" t="str">
            <v>BA1640</v>
          </cell>
          <cell r="K507">
            <v>865567.22639999993</v>
          </cell>
        </row>
        <row r="508">
          <cell r="C508" t="str">
            <v>BA1740</v>
          </cell>
          <cell r="K508">
            <v>49934.212199999994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2962959.6479999996</v>
          </cell>
        </row>
        <row r="513">
          <cell r="C513" t="str">
            <v>BA1740</v>
          </cell>
          <cell r="K513">
            <v>11371.877999999999</v>
          </cell>
        </row>
        <row r="514">
          <cell r="C514" t="str">
            <v>BA1740</v>
          </cell>
          <cell r="K514">
            <v>650827.23840000003</v>
          </cell>
        </row>
        <row r="515">
          <cell r="C515" t="str">
            <v>BA1740</v>
          </cell>
          <cell r="K515">
            <v>5891010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623544.93119999999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3225372.0288</v>
          </cell>
        </row>
        <row r="529">
          <cell r="C529" t="str">
            <v>BA1740</v>
          </cell>
          <cell r="K529">
            <v>0</v>
          </cell>
        </row>
        <row r="530">
          <cell r="C530" t="str">
            <v>BA1740</v>
          </cell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24075.886200000004</v>
          </cell>
        </row>
        <row r="535">
          <cell r="C535" t="str">
            <v>BA1740</v>
          </cell>
          <cell r="K535">
            <v>49221.558599999997</v>
          </cell>
        </row>
        <row r="536">
          <cell r="C536" t="str">
            <v>BA1890</v>
          </cell>
          <cell r="K536">
            <v>102000</v>
          </cell>
        </row>
        <row r="537">
          <cell r="C537" t="str">
            <v>BA1740</v>
          </cell>
          <cell r="K537">
            <v>26909.691000000003</v>
          </cell>
        </row>
        <row r="538">
          <cell r="C538" t="str">
            <v>BA1740</v>
          </cell>
          <cell r="K538">
            <v>48998.25</v>
          </cell>
        </row>
        <row r="539">
          <cell r="C539" t="str">
            <v>BA1740</v>
          </cell>
          <cell r="K539">
            <v>61200</v>
          </cell>
        </row>
        <row r="540">
          <cell r="C540" t="str">
            <v>BA1740</v>
          </cell>
          <cell r="K540">
            <v>81600</v>
          </cell>
        </row>
        <row r="541">
          <cell r="C541" t="str">
            <v>BA1740</v>
          </cell>
          <cell r="K541">
            <v>153000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27545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3100414.9295999999</v>
          </cell>
        </row>
        <row r="576">
          <cell r="C576" t="str">
            <v>BA1930</v>
          </cell>
          <cell r="K576">
            <v>2507087.784</v>
          </cell>
        </row>
        <row r="577">
          <cell r="C577" t="str">
            <v>BA1960</v>
          </cell>
          <cell r="K577">
            <v>74146.625400000004</v>
          </cell>
        </row>
        <row r="578">
          <cell r="C578" t="str">
            <v>BA1940</v>
          </cell>
          <cell r="K578">
            <v>4275714.7746000001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43428.438000000002</v>
          </cell>
        </row>
        <row r="581">
          <cell r="C581" t="str">
            <v>BA1970</v>
          </cell>
          <cell r="K581">
            <v>6606.7644000000009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388769.61359999998</v>
          </cell>
        </row>
        <row r="587">
          <cell r="C587" t="str">
            <v>BA2000</v>
          </cell>
          <cell r="K587">
            <v>23464.141200000002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4437444.8627999993</v>
          </cell>
        </row>
        <row r="590">
          <cell r="C590" t="str">
            <v>BA2020</v>
          </cell>
          <cell r="K590">
            <v>2515966.3637999999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262019.91539999997</v>
          </cell>
        </row>
        <row r="593">
          <cell r="C593" t="str">
            <v>BA2030</v>
          </cell>
          <cell r="K593">
            <v>78470.62980000001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45107365.405199997</v>
          </cell>
        </row>
        <row r="615">
          <cell r="C615" t="str">
            <v>BA2120</v>
          </cell>
          <cell r="K615">
            <v>12702854.988</v>
          </cell>
        </row>
        <row r="616">
          <cell r="C616" t="str">
            <v>BA2120</v>
          </cell>
          <cell r="K616">
            <v>2536126.9698000001</v>
          </cell>
        </row>
        <row r="617">
          <cell r="C617" t="str">
            <v>BA2120</v>
          </cell>
          <cell r="K617">
            <v>745335.74639999995</v>
          </cell>
        </row>
        <row r="618">
          <cell r="C618" t="str">
            <v>BA2120</v>
          </cell>
          <cell r="K618">
            <v>142277.14800000002</v>
          </cell>
        </row>
        <row r="619">
          <cell r="C619" t="str">
            <v>BA2120</v>
          </cell>
          <cell r="K619">
            <v>0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16391343.043200001</v>
          </cell>
        </row>
        <row r="622">
          <cell r="C622" t="str">
            <v>BA2160</v>
          </cell>
          <cell r="K622">
            <v>4565349.1295999996</v>
          </cell>
        </row>
        <row r="623">
          <cell r="C623" t="str">
            <v>BA2160</v>
          </cell>
          <cell r="K623">
            <v>2185692.4955999996</v>
          </cell>
        </row>
        <row r="624">
          <cell r="C624" t="str">
            <v>BA2160</v>
          </cell>
          <cell r="K624">
            <v>443496.12239999999</v>
          </cell>
        </row>
        <row r="625">
          <cell r="C625" t="str">
            <v>BA2160</v>
          </cell>
          <cell r="K625">
            <v>130337.91540000001</v>
          </cell>
        </row>
        <row r="626">
          <cell r="C626" t="str">
            <v>BA2160</v>
          </cell>
          <cell r="K626">
            <v>11969.4144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1985163.5352</v>
          </cell>
        </row>
        <row r="630">
          <cell r="C630" t="str">
            <v>BA2200</v>
          </cell>
          <cell r="K630">
            <v>57043775.563199997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22739.002800000002</v>
          </cell>
        </row>
        <row r="634">
          <cell r="C634" t="str">
            <v>BA2200</v>
          </cell>
          <cell r="K634">
            <v>0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19994457.322800003</v>
          </cell>
        </row>
        <row r="637">
          <cell r="C637" t="str">
            <v>BA2200</v>
          </cell>
          <cell r="K637">
            <v>8380791.4746000003</v>
          </cell>
        </row>
        <row r="638">
          <cell r="C638" t="str">
            <v>BA2200</v>
          </cell>
          <cell r="K638">
            <v>8170587.4674000004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3863254.5</v>
          </cell>
        </row>
        <row r="641">
          <cell r="C641" t="str">
            <v>BA2130</v>
          </cell>
          <cell r="K641">
            <v>1188463.54</v>
          </cell>
        </row>
        <row r="642">
          <cell r="C642" t="str">
            <v>BA2130</v>
          </cell>
          <cell r="K642">
            <v>241149.65</v>
          </cell>
        </row>
        <row r="643">
          <cell r="C643" t="str">
            <v>BA2130</v>
          </cell>
          <cell r="K643">
            <v>70870.84</v>
          </cell>
        </row>
        <row r="644">
          <cell r="C644" t="str">
            <v>BA2130</v>
          </cell>
          <cell r="K644">
            <v>0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1462327.02</v>
          </cell>
        </row>
        <row r="648">
          <cell r="C648" t="str">
            <v>BA2170</v>
          </cell>
          <cell r="K648">
            <v>561184.28</v>
          </cell>
        </row>
        <row r="649">
          <cell r="C649" t="str">
            <v>BA2170</v>
          </cell>
          <cell r="K649">
            <v>180070.23</v>
          </cell>
        </row>
        <row r="650">
          <cell r="C650" t="str">
            <v>BA2170</v>
          </cell>
          <cell r="K650">
            <v>36537.83</v>
          </cell>
        </row>
        <row r="651">
          <cell r="C651" t="str">
            <v>BA2170</v>
          </cell>
          <cell r="K651">
            <v>10738.01</v>
          </cell>
        </row>
        <row r="652">
          <cell r="C652" t="str">
            <v>BA2170</v>
          </cell>
          <cell r="K652">
            <v>0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214867.73</v>
          </cell>
        </row>
        <row r="656">
          <cell r="C656" t="str">
            <v>BA2210</v>
          </cell>
          <cell r="K656">
            <v>1737668.69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609521.14</v>
          </cell>
        </row>
        <row r="663">
          <cell r="C663" t="str">
            <v>BA2210</v>
          </cell>
          <cell r="K663">
            <v>256197.08</v>
          </cell>
        </row>
        <row r="664">
          <cell r="C664" t="str">
            <v>BA2210</v>
          </cell>
          <cell r="K664">
            <v>249771.24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9931710.7899999991</v>
          </cell>
        </row>
        <row r="694">
          <cell r="C694" t="str">
            <v>BA2380</v>
          </cell>
          <cell r="K694">
            <v>260.93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3596573.11</v>
          </cell>
        </row>
        <row r="698">
          <cell r="C698" t="str">
            <v>BA2380</v>
          </cell>
          <cell r="K698">
            <v>1690497.26</v>
          </cell>
        </row>
        <row r="699">
          <cell r="C699" t="str">
            <v>BA2380</v>
          </cell>
          <cell r="K699">
            <v>1648096.81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190061.39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58727.19</v>
          </cell>
        </row>
        <row r="706">
          <cell r="C706" t="str">
            <v>BA2390</v>
          </cell>
          <cell r="K706">
            <v>12103.8</v>
          </cell>
        </row>
        <row r="707">
          <cell r="C707" t="str">
            <v>BA2390</v>
          </cell>
          <cell r="K707">
            <v>11800.22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196063.94</v>
          </cell>
        </row>
        <row r="719">
          <cell r="C719" t="str">
            <v>BA2250</v>
          </cell>
          <cell r="K719">
            <v>125111.93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9339.85</v>
          </cell>
        </row>
        <row r="722">
          <cell r="C722" t="str">
            <v>BA2250</v>
          </cell>
          <cell r="K722">
            <v>10055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89956.23</v>
          </cell>
        </row>
        <row r="726">
          <cell r="C726" t="str">
            <v>BA2290</v>
          </cell>
          <cell r="K726">
            <v>106058.82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37452.300000000003</v>
          </cell>
        </row>
        <row r="733">
          <cell r="C733" t="str">
            <v>BA2290</v>
          </cell>
          <cell r="K733">
            <v>16138.4</v>
          </cell>
        </row>
        <row r="734">
          <cell r="C734" t="str">
            <v>BA2290</v>
          </cell>
          <cell r="K734">
            <v>15733.62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1.1499999999999999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163297.95000000001</v>
          </cell>
        </row>
        <row r="774">
          <cell r="C774" t="str">
            <v>BA2340</v>
          </cell>
          <cell r="K774">
            <v>93833.94</v>
          </cell>
        </row>
        <row r="775">
          <cell r="C775" t="str">
            <v>BA2340</v>
          </cell>
          <cell r="K775">
            <v>0</v>
          </cell>
        </row>
        <row r="776">
          <cell r="C776" t="str">
            <v>BA2340</v>
          </cell>
          <cell r="K776">
            <v>7004.89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71802.679999999993</v>
          </cell>
        </row>
        <row r="781">
          <cell r="C781" t="str">
            <v>BA2380</v>
          </cell>
          <cell r="K781">
            <v>5550725.1900000004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110.25</v>
          </cell>
        </row>
        <row r="785">
          <cell r="C785" t="str">
            <v>BA2380</v>
          </cell>
          <cell r="K785">
            <v>851.46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1993633.68</v>
          </cell>
        </row>
        <row r="788">
          <cell r="C788" t="str">
            <v>BA2380</v>
          </cell>
          <cell r="K788">
            <v>911819.53</v>
          </cell>
        </row>
        <row r="789">
          <cell r="C789" t="str">
            <v>BA2380</v>
          </cell>
          <cell r="K789">
            <v>888949.59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49015.98</v>
          </cell>
        </row>
        <row r="792">
          <cell r="C792" t="str">
            <v>BA2350</v>
          </cell>
          <cell r="K792">
            <v>31277.98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2334.96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22489.06</v>
          </cell>
        </row>
        <row r="799">
          <cell r="C799" t="str">
            <v>BA2390</v>
          </cell>
          <cell r="K799">
            <v>26509.14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17411.86</v>
          </cell>
        </row>
        <row r="806">
          <cell r="C806" t="str">
            <v>BA2390</v>
          </cell>
          <cell r="K806">
            <v>20173</v>
          </cell>
        </row>
        <row r="807">
          <cell r="C807" t="str">
            <v>BA2390</v>
          </cell>
          <cell r="K807">
            <v>19667.03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1294707.3700000001</v>
          </cell>
        </row>
        <row r="836">
          <cell r="C836" t="str">
            <v>BA2430</v>
          </cell>
          <cell r="K836">
            <v>805408.02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60125.31</v>
          </cell>
        </row>
        <row r="839">
          <cell r="C839" t="str">
            <v>BA2430</v>
          </cell>
          <cell r="K839">
            <v>20110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587776.93999999994</v>
          </cell>
        </row>
        <row r="843">
          <cell r="C843" t="str">
            <v>BA2470</v>
          </cell>
          <cell r="K843">
            <v>7135206.0899999999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2250.58</v>
          </cell>
        </row>
        <row r="847">
          <cell r="C847" t="str">
            <v>BA2470</v>
          </cell>
          <cell r="K847">
            <v>0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2593895.19</v>
          </cell>
        </row>
        <row r="850">
          <cell r="C850" t="str">
            <v>BA2470</v>
          </cell>
          <cell r="K850">
            <v>1234587.5</v>
          </cell>
        </row>
        <row r="851">
          <cell r="C851" t="str">
            <v>BA2470</v>
          </cell>
          <cell r="K851">
            <v>1203622.02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0</v>
          </cell>
        </row>
        <row r="854">
          <cell r="C854" t="str">
            <v>BA2440</v>
          </cell>
          <cell r="K854">
            <v>0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0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0</v>
          </cell>
        </row>
        <row r="861">
          <cell r="C861" t="str">
            <v>BA2480</v>
          </cell>
          <cell r="K861">
            <v>26552.91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0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9373.67</v>
          </cell>
        </row>
        <row r="868">
          <cell r="C868" t="str">
            <v>BA2480</v>
          </cell>
          <cell r="K868">
            <v>4034.6</v>
          </cell>
        </row>
        <row r="869">
          <cell r="C869" t="str">
            <v>BA2480</v>
          </cell>
          <cell r="K869">
            <v>3933.41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154937.04</v>
          </cell>
        </row>
        <row r="976">
          <cell r="C976" t="str">
            <v>BA2540</v>
          </cell>
          <cell r="K976">
            <v>1173.2</v>
          </cell>
        </row>
        <row r="977">
          <cell r="C977" t="str">
            <v>BA2540</v>
          </cell>
          <cell r="K977">
            <v>0</v>
          </cell>
        </row>
        <row r="978">
          <cell r="C978" t="str">
            <v>BA2551</v>
          </cell>
          <cell r="K978">
            <v>53198.559999999998</v>
          </cell>
        </row>
        <row r="979">
          <cell r="C979" t="str">
            <v>BA2540</v>
          </cell>
          <cell r="K979">
            <v>113620.43</v>
          </cell>
        </row>
        <row r="980">
          <cell r="C980" t="str">
            <v>BA2540</v>
          </cell>
          <cell r="K980">
            <v>181.9</v>
          </cell>
        </row>
        <row r="981">
          <cell r="C981" t="str">
            <v>BA2540</v>
          </cell>
          <cell r="K981">
            <v>33072.75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123949.56</v>
          </cell>
        </row>
        <row r="984">
          <cell r="C984" t="str">
            <v>BA2540</v>
          </cell>
          <cell r="K984">
            <v>1834.21</v>
          </cell>
        </row>
        <row r="985">
          <cell r="C985" t="str">
            <v>BA2540</v>
          </cell>
          <cell r="K985">
            <v>0</v>
          </cell>
        </row>
        <row r="986">
          <cell r="C986" t="str">
            <v>BA2551</v>
          </cell>
          <cell r="K986">
            <v>13724.76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63951.11</v>
          </cell>
        </row>
        <row r="991">
          <cell r="C991" t="str">
            <v>BA2540</v>
          </cell>
          <cell r="K991">
            <v>10622.14</v>
          </cell>
        </row>
        <row r="992">
          <cell r="C992" t="str">
            <v>BA2540</v>
          </cell>
          <cell r="K992">
            <v>2074</v>
          </cell>
        </row>
        <row r="993">
          <cell r="C993" t="str">
            <v>BA2540</v>
          </cell>
          <cell r="K993">
            <v>975530.18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128.57</v>
          </cell>
        </row>
        <row r="998">
          <cell r="C998" t="str">
            <v>BA2550</v>
          </cell>
          <cell r="K998">
            <v>442251.79</v>
          </cell>
        </row>
        <row r="999">
          <cell r="C999" t="str">
            <v>BA2550</v>
          </cell>
          <cell r="K999">
            <v>290708.32</v>
          </cell>
        </row>
        <row r="1000">
          <cell r="C1000" t="str">
            <v>BA1700</v>
          </cell>
          <cell r="K1000">
            <v>30787.23</v>
          </cell>
        </row>
        <row r="1001">
          <cell r="C1001" t="str">
            <v>BA1690</v>
          </cell>
          <cell r="K1001">
            <v>2629890.33</v>
          </cell>
        </row>
        <row r="1002">
          <cell r="C1002" t="str">
            <v>BA2550</v>
          </cell>
          <cell r="K1002">
            <v>21721.48</v>
          </cell>
        </row>
        <row r="1003">
          <cell r="C1003" t="str">
            <v>BA2510</v>
          </cell>
          <cell r="K1003">
            <v>735519.2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0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424756.56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3602988.76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114290.94</v>
          </cell>
        </row>
        <row r="1022">
          <cell r="C1022" t="str">
            <v>BA2620</v>
          </cell>
          <cell r="K1022">
            <v>8325094</v>
          </cell>
        </row>
        <row r="1023">
          <cell r="C1023" t="str">
            <v>BA2620</v>
          </cell>
          <cell r="K1023">
            <v>129640.84</v>
          </cell>
        </row>
        <row r="1024">
          <cell r="C1024" t="str">
            <v>BA2620</v>
          </cell>
          <cell r="K1024">
            <v>259882.7</v>
          </cell>
        </row>
        <row r="1025">
          <cell r="C1025" t="str">
            <v>BA2620</v>
          </cell>
          <cell r="K1025">
            <v>136616.85999999999</v>
          </cell>
        </row>
        <row r="1026">
          <cell r="C1026" t="str">
            <v>BA2620</v>
          </cell>
          <cell r="K1026">
            <v>328747.68</v>
          </cell>
        </row>
        <row r="1027">
          <cell r="C1027" t="str">
            <v>BA2620</v>
          </cell>
          <cell r="K1027">
            <v>1700.76</v>
          </cell>
        </row>
        <row r="1028">
          <cell r="C1028" t="str">
            <v>BA2620</v>
          </cell>
          <cell r="K1028">
            <v>256.56</v>
          </cell>
        </row>
        <row r="1029">
          <cell r="C1029" t="str">
            <v>BA2620</v>
          </cell>
          <cell r="K1029">
            <v>25230.44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0</v>
          </cell>
        </row>
        <row r="1047">
          <cell r="C1047" t="str">
            <v>BA2650</v>
          </cell>
          <cell r="K1047">
            <v>163392.72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0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0</v>
          </cell>
        </row>
        <row r="1086">
          <cell r="C1086" t="str">
            <v>BA2671</v>
          </cell>
          <cell r="K1086">
            <v>0</v>
          </cell>
        </row>
        <row r="1087">
          <cell r="C1087" t="str">
            <v>BA2671</v>
          </cell>
          <cell r="K1087">
            <v>0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0</v>
          </cell>
        </row>
        <row r="1090">
          <cell r="C1090" t="str">
            <v>BA2671</v>
          </cell>
          <cell r="K1090">
            <v>0</v>
          </cell>
        </row>
        <row r="1091">
          <cell r="C1091" t="str">
            <v>BA2674</v>
          </cell>
          <cell r="K1091">
            <v>0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0</v>
          </cell>
        </row>
        <row r="1094">
          <cell r="C1094" t="str">
            <v>BA2673</v>
          </cell>
          <cell r="K1094">
            <v>0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0</v>
          </cell>
        </row>
        <row r="1097">
          <cell r="C1097" t="str">
            <v>BA2671</v>
          </cell>
          <cell r="K1097">
            <v>0</v>
          </cell>
        </row>
        <row r="1098">
          <cell r="C1098" t="str">
            <v>BA2673</v>
          </cell>
          <cell r="K1098">
            <v>0</v>
          </cell>
        </row>
        <row r="1099">
          <cell r="C1099" t="str">
            <v>BA2673</v>
          </cell>
          <cell r="K1099">
            <v>0</v>
          </cell>
        </row>
        <row r="1100">
          <cell r="C1100" t="str">
            <v>BA2673</v>
          </cell>
          <cell r="K1100">
            <v>0</v>
          </cell>
        </row>
        <row r="1101">
          <cell r="C1101" t="str">
            <v>BA2673</v>
          </cell>
          <cell r="K1101">
            <v>0</v>
          </cell>
        </row>
        <row r="1102">
          <cell r="C1102" t="str">
            <v>BA2673</v>
          </cell>
          <cell r="K1102">
            <v>0</v>
          </cell>
        </row>
        <row r="1103">
          <cell r="C1103" t="str">
            <v>BA2677</v>
          </cell>
          <cell r="K1103">
            <v>0</v>
          </cell>
        </row>
        <row r="1104">
          <cell r="C1104" t="str">
            <v>BA2677</v>
          </cell>
          <cell r="K1104">
            <v>0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0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0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0</v>
          </cell>
        </row>
        <row r="1113">
          <cell r="C1113" t="str">
            <v>BA2682</v>
          </cell>
          <cell r="K1113">
            <v>0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0</v>
          </cell>
        </row>
        <row r="1116">
          <cell r="C1116" t="str">
            <v>BA2684</v>
          </cell>
          <cell r="K1116">
            <v>0</v>
          </cell>
        </row>
        <row r="1117">
          <cell r="C1117" t="str">
            <v>BA2685</v>
          </cell>
          <cell r="K1117">
            <v>0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0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380369.18</v>
          </cell>
        </row>
        <row r="1129">
          <cell r="C1129" t="str">
            <v>BA2840</v>
          </cell>
          <cell r="K1129">
            <v>1148415.5</v>
          </cell>
        </row>
        <row r="1130">
          <cell r="C1130" t="str">
            <v>BA2840</v>
          </cell>
          <cell r="K1130">
            <v>765610.34</v>
          </cell>
        </row>
        <row r="1131">
          <cell r="C1131" t="str">
            <v>BA2840</v>
          </cell>
          <cell r="K1131">
            <v>382805.16</v>
          </cell>
        </row>
        <row r="1132">
          <cell r="C1132" t="str">
            <v>BA2890</v>
          </cell>
          <cell r="K1132">
            <v>0</v>
          </cell>
        </row>
        <row r="1133">
          <cell r="C1133" t="str">
            <v>BA2860</v>
          </cell>
          <cell r="K1133">
            <v>1392096.34</v>
          </cell>
        </row>
        <row r="1134">
          <cell r="C1134" t="str">
            <v>BA2870</v>
          </cell>
          <cell r="K1134">
            <v>229768.7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2277222.12</v>
          </cell>
        </row>
        <row r="1139">
          <cell r="C1139" t="str">
            <v>BA2850</v>
          </cell>
          <cell r="K1139">
            <v>270871.3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0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0</v>
          </cell>
        </row>
        <row r="1152">
          <cell r="C1152" t="str">
            <v>BA2720</v>
          </cell>
          <cell r="K1152">
            <v>1000000</v>
          </cell>
        </row>
        <row r="1153">
          <cell r="C1153" t="str">
            <v>BA2730</v>
          </cell>
          <cell r="K1153">
            <v>0</v>
          </cell>
        </row>
        <row r="1154">
          <cell r="C1154" t="str">
            <v>BA2740</v>
          </cell>
          <cell r="K1154">
            <v>0</v>
          </cell>
        </row>
        <row r="1155">
          <cell r="C1155" t="str">
            <v>BA2751</v>
          </cell>
          <cell r="K1155">
            <v>200000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80000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0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0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0</v>
          </cell>
        </row>
        <row r="1184">
          <cell r="C1184" t="str">
            <v>EA0290</v>
          </cell>
          <cell r="K1184">
            <v>0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0</v>
          </cell>
        </row>
        <row r="1190">
          <cell r="C1190" t="str">
            <v>EA0390</v>
          </cell>
          <cell r="K1190">
            <v>0</v>
          </cell>
        </row>
        <row r="1191">
          <cell r="C1191" t="str">
            <v>EA0400</v>
          </cell>
          <cell r="K1191">
            <v>0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0</v>
          </cell>
        </row>
        <row r="1195">
          <cell r="C1195" t="str">
            <v>EA0440</v>
          </cell>
          <cell r="K1195">
            <v>0</v>
          </cell>
        </row>
        <row r="1196">
          <cell r="C1196" t="str">
            <v>EA0450</v>
          </cell>
          <cell r="K1196">
            <v>0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0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0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0</v>
          </cell>
        </row>
        <row r="1205">
          <cell r="C1205" t="str">
            <v>EA0550</v>
          </cell>
          <cell r="K1205">
            <v>0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0</v>
          </cell>
        </row>
        <row r="1208">
          <cell r="C1208" t="str">
            <v>EA0560</v>
          </cell>
          <cell r="K1208">
            <v>0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0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15377229.210000001</v>
          </cell>
        </row>
        <row r="1214">
          <cell r="C1214" t="str">
            <v>YA0030</v>
          </cell>
          <cell r="K1214">
            <v>484687.34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310787.59000000003</v>
          </cell>
        </row>
        <row r="1217">
          <cell r="C1217" t="str">
            <v>YA0020</v>
          </cell>
          <cell r="K1217">
            <v>0</v>
          </cell>
        </row>
        <row r="1218">
          <cell r="C1218" t="str">
            <v>YA0070</v>
          </cell>
          <cell r="K1218">
            <v>285000</v>
          </cell>
        </row>
        <row r="1219">
          <cell r="C1219" t="str">
            <v>YA0080</v>
          </cell>
          <cell r="K1219">
            <v>0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775815552.47000003</v>
          </cell>
        </row>
        <row r="1224">
          <cell r="C1224" t="str">
            <v>AA0032</v>
          </cell>
          <cell r="K1224">
            <v>0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10594325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0</v>
          </cell>
        </row>
        <row r="1232">
          <cell r="C1232" t="str">
            <v>AA0032</v>
          </cell>
          <cell r="K1232">
            <v>0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116400</v>
          </cell>
        </row>
        <row r="1237">
          <cell r="C1237" t="str">
            <v>AA0070</v>
          </cell>
          <cell r="K1237">
            <v>311836.32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6522605.75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0</v>
          </cell>
        </row>
        <row r="1251">
          <cell r="C1251" t="str">
            <v>AA0040</v>
          </cell>
          <cell r="K1251">
            <v>502998</v>
          </cell>
        </row>
        <row r="1252">
          <cell r="C1252" t="str">
            <v>AA0070</v>
          </cell>
          <cell r="K1252">
            <v>0</v>
          </cell>
        </row>
        <row r="1253">
          <cell r="C1253" t="str">
            <v>AA0070</v>
          </cell>
          <cell r="K1253">
            <v>3016472.52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1430418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1594001</v>
          </cell>
        </row>
        <row r="1260">
          <cell r="C1260" t="str">
            <v>AA0070</v>
          </cell>
          <cell r="K1260">
            <v>0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0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0</v>
          </cell>
        </row>
        <row r="1266">
          <cell r="C1266" t="str">
            <v>AA0070</v>
          </cell>
          <cell r="K1266">
            <v>0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0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K1273">
            <v>0</v>
          </cell>
        </row>
        <row r="1274">
          <cell r="C1274" t="str">
            <v>AA0170</v>
          </cell>
          <cell r="K1274">
            <v>0</v>
          </cell>
        </row>
        <row r="1275">
          <cell r="C1275" t="str">
            <v>AA0170</v>
          </cell>
          <cell r="K1275">
            <v>0</v>
          </cell>
        </row>
        <row r="1276">
          <cell r="C1276" t="str">
            <v>AA0190</v>
          </cell>
          <cell r="K1276">
            <v>0</v>
          </cell>
        </row>
        <row r="1277">
          <cell r="C1277" t="str">
            <v>AA0200</v>
          </cell>
          <cell r="K1277">
            <v>0</v>
          </cell>
        </row>
        <row r="1278">
          <cell r="C1278" t="str">
            <v>AA0210</v>
          </cell>
          <cell r="K1278">
            <v>0</v>
          </cell>
        </row>
        <row r="1279">
          <cell r="C1279" t="str">
            <v>AA0220</v>
          </cell>
          <cell r="K1279">
            <v>0</v>
          </cell>
        </row>
        <row r="1280">
          <cell r="C1280" t="str">
            <v>AA0141</v>
          </cell>
          <cell r="K1280">
            <v>0</v>
          </cell>
        </row>
        <row r="1281"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AA0170</v>
          </cell>
          <cell r="K1283">
            <v>0</v>
          </cell>
        </row>
        <row r="1284">
          <cell r="C1284" t="str">
            <v>AA0170</v>
          </cell>
          <cell r="K1284">
            <v>0</v>
          </cell>
        </row>
        <row r="1285">
          <cell r="C1285" t="str">
            <v>AA0171</v>
          </cell>
          <cell r="K1285">
            <v>0</v>
          </cell>
        </row>
        <row r="1286">
          <cell r="C1286" t="str">
            <v>AA0120</v>
          </cell>
          <cell r="K1286">
            <v>0</v>
          </cell>
        </row>
        <row r="1287">
          <cell r="C1287" t="str">
            <v>AA0130</v>
          </cell>
          <cell r="K1287">
            <v>0</v>
          </cell>
        </row>
        <row r="1288">
          <cell r="C1288" t="str">
            <v>AA0100</v>
          </cell>
          <cell r="K1288">
            <v>0</v>
          </cell>
        </row>
        <row r="1289">
          <cell r="C1289" t="str">
            <v>AA0080</v>
          </cell>
          <cell r="K1289">
            <v>0</v>
          </cell>
        </row>
        <row r="1290">
          <cell r="C1290" t="str">
            <v>AA0090</v>
          </cell>
          <cell r="K1290">
            <v>0</v>
          </cell>
        </row>
        <row r="1291">
          <cell r="K1291">
            <v>0</v>
          </cell>
        </row>
        <row r="1292">
          <cell r="C1292" t="str">
            <v>AA0230</v>
          </cell>
          <cell r="K1292">
            <v>0</v>
          </cell>
        </row>
        <row r="1293">
          <cell r="C1293" t="str">
            <v>AA0230</v>
          </cell>
          <cell r="K1293">
            <v>0</v>
          </cell>
        </row>
        <row r="1294">
          <cell r="K1294">
            <v>0</v>
          </cell>
        </row>
        <row r="1295">
          <cell r="C1295" t="str">
            <v>AA0250</v>
          </cell>
          <cell r="K1295">
            <v>0</v>
          </cell>
        </row>
        <row r="1296">
          <cell r="C1296" t="str">
            <v>AA0260</v>
          </cell>
          <cell r="K1296">
            <v>0</v>
          </cell>
        </row>
        <row r="1297">
          <cell r="K1297">
            <v>0</v>
          </cell>
        </row>
        <row r="1298">
          <cell r="C1298" t="str">
            <v>AA0280</v>
          </cell>
          <cell r="K1298">
            <v>0</v>
          </cell>
        </row>
        <row r="1299">
          <cell r="C1299" t="str">
            <v>AA0290</v>
          </cell>
          <cell r="K1299">
            <v>0</v>
          </cell>
        </row>
        <row r="1300">
          <cell r="C1300" t="str">
            <v>AA0300</v>
          </cell>
          <cell r="K1300">
            <v>0</v>
          </cell>
        </row>
        <row r="1301">
          <cell r="C1301" t="str">
            <v>AA0310</v>
          </cell>
          <cell r="K1301">
            <v>0</v>
          </cell>
        </row>
        <row r="1302">
          <cell r="C1302" t="str">
            <v>AA0271</v>
          </cell>
          <cell r="K1302">
            <v>0</v>
          </cell>
        </row>
        <row r="1303">
          <cell r="C1303" t="str">
            <v>AA0310</v>
          </cell>
          <cell r="K1303">
            <v>0</v>
          </cell>
        </row>
        <row r="1304">
          <cell r="K1304">
            <v>0</v>
          </cell>
        </row>
        <row r="1305">
          <cell r="K1305">
            <v>0</v>
          </cell>
        </row>
        <row r="1306">
          <cell r="C1306" t="str">
            <v>AA0660</v>
          </cell>
          <cell r="K1306">
            <v>284659.48</v>
          </cell>
        </row>
        <row r="1307">
          <cell r="C1307" t="str">
            <v>AA0660</v>
          </cell>
          <cell r="K1307">
            <v>1297.8499999999999</v>
          </cell>
        </row>
        <row r="1308">
          <cell r="C1308" t="str">
            <v>AA0660</v>
          </cell>
          <cell r="K1308">
            <v>2262.3200000000002</v>
          </cell>
        </row>
        <row r="1309">
          <cell r="C1309" t="str">
            <v>AA0660</v>
          </cell>
          <cell r="K1309">
            <v>321037.95</v>
          </cell>
        </row>
        <row r="1310">
          <cell r="C1310" t="str">
            <v>AA0660</v>
          </cell>
          <cell r="K1310">
            <v>0</v>
          </cell>
        </row>
        <row r="1311">
          <cell r="C1311" t="str">
            <v>AA0660</v>
          </cell>
          <cell r="K1311">
            <v>238287.82</v>
          </cell>
        </row>
        <row r="1312">
          <cell r="C1312" t="str">
            <v>AA0660</v>
          </cell>
          <cell r="K1312">
            <v>35860</v>
          </cell>
        </row>
        <row r="1313">
          <cell r="C1313" t="str">
            <v>AA0660</v>
          </cell>
          <cell r="K1313">
            <v>1047.6199999999999</v>
          </cell>
        </row>
        <row r="1314">
          <cell r="C1314" t="str">
            <v>AA0660</v>
          </cell>
          <cell r="K1314">
            <v>3400</v>
          </cell>
        </row>
        <row r="1315">
          <cell r="K1315">
            <v>0</v>
          </cell>
        </row>
        <row r="1316">
          <cell r="C1316" t="str">
            <v>AA0350</v>
          </cell>
          <cell r="K1316">
            <v>17685910</v>
          </cell>
        </row>
        <row r="1317">
          <cell r="K1317">
            <v>0</v>
          </cell>
        </row>
        <row r="1318">
          <cell r="K1318">
            <v>0</v>
          </cell>
        </row>
        <row r="1319">
          <cell r="C1319" t="str">
            <v>AA0360</v>
          </cell>
          <cell r="K1319">
            <v>8163045</v>
          </cell>
        </row>
        <row r="1320">
          <cell r="K1320">
            <v>0</v>
          </cell>
        </row>
        <row r="1321">
          <cell r="K1321">
            <v>0</v>
          </cell>
        </row>
        <row r="1322">
          <cell r="C1322" t="str">
            <v>AA0361</v>
          </cell>
          <cell r="K1322">
            <v>0</v>
          </cell>
        </row>
        <row r="1323">
          <cell r="K1323">
            <v>0</v>
          </cell>
        </row>
        <row r="1324">
          <cell r="K1324">
            <v>0</v>
          </cell>
        </row>
        <row r="1325">
          <cell r="C1325" t="str">
            <v>AA0370</v>
          </cell>
          <cell r="K1325">
            <v>0</v>
          </cell>
        </row>
        <row r="1326">
          <cell r="K1326">
            <v>0</v>
          </cell>
        </row>
        <row r="1327">
          <cell r="K1327">
            <v>0</v>
          </cell>
        </row>
        <row r="1328">
          <cell r="C1328" t="str">
            <v>AA0370</v>
          </cell>
          <cell r="K1328">
            <v>0</v>
          </cell>
        </row>
        <row r="1329">
          <cell r="K1329">
            <v>0</v>
          </cell>
        </row>
        <row r="1330">
          <cell r="K1330">
            <v>0</v>
          </cell>
        </row>
        <row r="1331">
          <cell r="C1331" t="str">
            <v>AA0380</v>
          </cell>
          <cell r="K1331">
            <v>2691725</v>
          </cell>
        </row>
        <row r="1332">
          <cell r="K1332">
            <v>0</v>
          </cell>
        </row>
        <row r="1333">
          <cell r="K1333">
            <v>0</v>
          </cell>
        </row>
        <row r="1334">
          <cell r="C1334" t="str">
            <v>AA0390</v>
          </cell>
          <cell r="K1334">
            <v>69570</v>
          </cell>
        </row>
        <row r="1335">
          <cell r="K1335">
            <v>0</v>
          </cell>
        </row>
        <row r="1336">
          <cell r="K1336">
            <v>0</v>
          </cell>
        </row>
        <row r="1337">
          <cell r="C1337" t="str">
            <v>AA0400</v>
          </cell>
          <cell r="K1337">
            <v>159013</v>
          </cell>
        </row>
        <row r="1338">
          <cell r="K1338">
            <v>0</v>
          </cell>
        </row>
        <row r="1339">
          <cell r="K1339">
            <v>0</v>
          </cell>
        </row>
        <row r="1340">
          <cell r="C1340" t="str">
            <v>AA0410</v>
          </cell>
          <cell r="K1340">
            <v>474137</v>
          </cell>
        </row>
        <row r="1341">
          <cell r="K1341">
            <v>0</v>
          </cell>
        </row>
        <row r="1342">
          <cell r="K1342">
            <v>0</v>
          </cell>
        </row>
        <row r="1343">
          <cell r="C1343" t="str">
            <v>AA0420</v>
          </cell>
          <cell r="K1343">
            <v>0</v>
          </cell>
        </row>
        <row r="1344">
          <cell r="K1344">
            <v>0</v>
          </cell>
        </row>
        <row r="1345">
          <cell r="K1345">
            <v>0</v>
          </cell>
        </row>
        <row r="1346">
          <cell r="C1346" t="str">
            <v>AA0430</v>
          </cell>
          <cell r="K1346">
            <v>0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C1349" t="str">
            <v>AA0421</v>
          </cell>
          <cell r="K1349">
            <v>0</v>
          </cell>
        </row>
        <row r="1350">
          <cell r="K1350">
            <v>0</v>
          </cell>
        </row>
        <row r="1351">
          <cell r="K1351">
            <v>0</v>
          </cell>
        </row>
        <row r="1352">
          <cell r="C1352" t="str">
            <v>AA0422</v>
          </cell>
          <cell r="K1352">
            <v>0</v>
          </cell>
        </row>
        <row r="1353">
          <cell r="K1353">
            <v>0</v>
          </cell>
        </row>
        <row r="1354">
          <cell r="K1354">
            <v>0</v>
          </cell>
        </row>
        <row r="1355">
          <cell r="C1355" t="str">
            <v>AA0423</v>
          </cell>
          <cell r="K1355">
            <v>0</v>
          </cell>
        </row>
        <row r="1356">
          <cell r="K1356">
            <v>0</v>
          </cell>
        </row>
        <row r="1357">
          <cell r="K1357">
            <v>0</v>
          </cell>
        </row>
        <row r="1358">
          <cell r="C1358" t="str">
            <v>AA0424</v>
          </cell>
          <cell r="K1358">
            <v>575428</v>
          </cell>
        </row>
        <row r="1359">
          <cell r="K1359">
            <v>0</v>
          </cell>
        </row>
        <row r="1360">
          <cell r="K1360">
            <v>0</v>
          </cell>
        </row>
        <row r="1361">
          <cell r="C1361" t="str">
            <v>AA0425</v>
          </cell>
          <cell r="K1361">
            <v>0</v>
          </cell>
        </row>
        <row r="1362">
          <cell r="K1362">
            <v>0</v>
          </cell>
        </row>
        <row r="1363">
          <cell r="K1363">
            <v>0</v>
          </cell>
        </row>
        <row r="1364">
          <cell r="K1364">
            <v>0</v>
          </cell>
        </row>
        <row r="1365">
          <cell r="C1365" t="str">
            <v>AA0460</v>
          </cell>
          <cell r="K1365">
            <v>2281770</v>
          </cell>
        </row>
        <row r="1366">
          <cell r="C1366" t="str">
            <v>AA0470</v>
          </cell>
          <cell r="K1366">
            <v>406640</v>
          </cell>
        </row>
        <row r="1367">
          <cell r="C1367" t="str">
            <v>AA0471</v>
          </cell>
          <cell r="K1367">
            <v>0</v>
          </cell>
        </row>
        <row r="1368">
          <cell r="C1368" t="str">
            <v>AA0480</v>
          </cell>
          <cell r="K1368">
            <v>0</v>
          </cell>
        </row>
        <row r="1369">
          <cell r="C1369" t="str">
            <v>AA0490</v>
          </cell>
          <cell r="K1369">
            <v>265770</v>
          </cell>
        </row>
        <row r="1370">
          <cell r="C1370" t="str">
            <v>AA0500</v>
          </cell>
          <cell r="K1370">
            <v>109920</v>
          </cell>
        </row>
        <row r="1371">
          <cell r="C1371" t="str">
            <v>AA0510</v>
          </cell>
          <cell r="K1371">
            <v>65960</v>
          </cell>
        </row>
        <row r="1372">
          <cell r="C1372" t="str">
            <v>AA0520</v>
          </cell>
          <cell r="K1372">
            <v>264590</v>
          </cell>
        </row>
        <row r="1373">
          <cell r="C1373" t="str">
            <v>AA0530</v>
          </cell>
          <cell r="K1373">
            <v>74880</v>
          </cell>
        </row>
        <row r="1374">
          <cell r="C1374" t="str">
            <v>AA0561</v>
          </cell>
          <cell r="K1374">
            <v>0</v>
          </cell>
        </row>
        <row r="1375">
          <cell r="C1375" t="str">
            <v>AA0541</v>
          </cell>
          <cell r="K1375">
            <v>0</v>
          </cell>
        </row>
        <row r="1376">
          <cell r="C1376" t="str">
            <v>AA0542</v>
          </cell>
          <cell r="K1376">
            <v>0</v>
          </cell>
        </row>
        <row r="1377">
          <cell r="C1377" t="str">
            <v>AA0550</v>
          </cell>
          <cell r="K1377">
            <v>0</v>
          </cell>
        </row>
        <row r="1378">
          <cell r="C1378" t="str">
            <v>AA0560</v>
          </cell>
          <cell r="K1378">
            <v>0</v>
          </cell>
        </row>
        <row r="1379">
          <cell r="C1379" t="str">
            <v>AA0580</v>
          </cell>
          <cell r="K1379">
            <v>0</v>
          </cell>
        </row>
        <row r="1380">
          <cell r="C1380" t="str">
            <v>AA0590</v>
          </cell>
          <cell r="K1380">
            <v>6356.82</v>
          </cell>
        </row>
        <row r="1381">
          <cell r="K1381">
            <v>0</v>
          </cell>
        </row>
        <row r="1382">
          <cell r="C1382" t="str">
            <v>AA0440</v>
          </cell>
          <cell r="K1382">
            <v>0</v>
          </cell>
        </row>
        <row r="1383">
          <cell r="C1383" t="str">
            <v>AA0600</v>
          </cell>
          <cell r="K1383">
            <v>0</v>
          </cell>
        </row>
        <row r="1384">
          <cell r="C1384" t="str">
            <v>AA0601</v>
          </cell>
          <cell r="K1384">
            <v>0</v>
          </cell>
        </row>
        <row r="1385">
          <cell r="C1385" t="str">
            <v>AA0602</v>
          </cell>
          <cell r="K1385">
            <v>0</v>
          </cell>
        </row>
        <row r="1386">
          <cell r="C1386" t="str">
            <v>AA0620</v>
          </cell>
          <cell r="K1386">
            <v>0</v>
          </cell>
        </row>
        <row r="1387">
          <cell r="C1387" t="str">
            <v>AA0630</v>
          </cell>
          <cell r="K1387">
            <v>0</v>
          </cell>
        </row>
        <row r="1388">
          <cell r="C1388" t="str">
            <v>AA0631</v>
          </cell>
          <cell r="K1388">
            <v>0</v>
          </cell>
        </row>
        <row r="1389">
          <cell r="C1389" t="str">
            <v>AA0640</v>
          </cell>
          <cell r="K1389">
            <v>0</v>
          </cell>
        </row>
        <row r="1390">
          <cell r="C1390" t="str">
            <v>AA0650</v>
          </cell>
          <cell r="K1390">
            <v>0</v>
          </cell>
        </row>
        <row r="1391">
          <cell r="C1391" t="str">
            <v>AA0660</v>
          </cell>
          <cell r="K1391">
            <v>0</v>
          </cell>
        </row>
        <row r="1392">
          <cell r="K1392">
            <v>0</v>
          </cell>
        </row>
        <row r="1393">
          <cell r="C1393" t="str">
            <v>AA1070</v>
          </cell>
          <cell r="K1393">
            <v>98684.09</v>
          </cell>
        </row>
        <row r="1394">
          <cell r="C1394" t="str">
            <v>AA1080</v>
          </cell>
          <cell r="K1394">
            <v>0</v>
          </cell>
        </row>
        <row r="1395">
          <cell r="C1395" t="str">
            <v>AA0660</v>
          </cell>
          <cell r="K1395">
            <v>70840.5</v>
          </cell>
        </row>
        <row r="1396">
          <cell r="C1396" t="str">
            <v>AA1070</v>
          </cell>
          <cell r="K1396">
            <v>10428.65</v>
          </cell>
        </row>
        <row r="1397">
          <cell r="C1397" t="str">
            <v>AA1070</v>
          </cell>
          <cell r="K1397">
            <v>0</v>
          </cell>
        </row>
        <row r="1398">
          <cell r="C1398" t="str">
            <v>AA1070</v>
          </cell>
          <cell r="K1398">
            <v>257706.48</v>
          </cell>
        </row>
        <row r="1399">
          <cell r="C1399" t="str">
            <v>AA1090</v>
          </cell>
          <cell r="K1399">
            <v>0</v>
          </cell>
        </row>
        <row r="1400">
          <cell r="K1400">
            <v>0</v>
          </cell>
        </row>
        <row r="1401">
          <cell r="C1401" t="str">
            <v>AA1070</v>
          </cell>
          <cell r="K1401">
            <v>150567.79999999999</v>
          </cell>
        </row>
        <row r="1402">
          <cell r="C1402" t="str">
            <v>AA1080</v>
          </cell>
          <cell r="K1402">
            <v>148498.72</v>
          </cell>
        </row>
        <row r="1403">
          <cell r="C1403" t="str">
            <v>AA1070</v>
          </cell>
          <cell r="K1403">
            <v>39540.449999999997</v>
          </cell>
        </row>
        <row r="1404">
          <cell r="C1404" t="str">
            <v>AA1090</v>
          </cell>
          <cell r="K1404">
            <v>3852.65</v>
          </cell>
        </row>
        <row r="1405">
          <cell r="C1405" t="str">
            <v>AA0660</v>
          </cell>
          <cell r="K1405">
            <v>0</v>
          </cell>
        </row>
        <row r="1406">
          <cell r="K1406">
            <v>0</v>
          </cell>
        </row>
        <row r="1407">
          <cell r="C1407" t="str">
            <v>AA0680</v>
          </cell>
          <cell r="K1407">
            <v>0</v>
          </cell>
        </row>
        <row r="1408">
          <cell r="C1408" t="str">
            <v>AA0690</v>
          </cell>
          <cell r="K1408">
            <v>3494080.1564003518</v>
          </cell>
        </row>
        <row r="1409">
          <cell r="C1409" t="str">
            <v>AA0700</v>
          </cell>
          <cell r="K1409">
            <v>0</v>
          </cell>
        </row>
        <row r="1410">
          <cell r="C1410" t="str">
            <v>AA0710</v>
          </cell>
          <cell r="K1410">
            <v>0</v>
          </cell>
        </row>
        <row r="1411">
          <cell r="C1411" t="str">
            <v>AA0720</v>
          </cell>
          <cell r="K1411">
            <v>0</v>
          </cell>
        </row>
        <row r="1412">
          <cell r="C1412" t="str">
            <v>AA0730</v>
          </cell>
          <cell r="K1412">
            <v>0</v>
          </cell>
        </row>
        <row r="1413">
          <cell r="C1413" t="str">
            <v>AA0740</v>
          </cell>
          <cell r="K1413">
            <v>0</v>
          </cell>
        </row>
        <row r="1414">
          <cell r="K1414">
            <v>0</v>
          </cell>
        </row>
        <row r="1415">
          <cell r="K1415">
            <v>0</v>
          </cell>
        </row>
        <row r="1416">
          <cell r="C1416" t="str">
            <v>AA0930</v>
          </cell>
          <cell r="K1416">
            <v>0</v>
          </cell>
        </row>
        <row r="1417">
          <cell r="C1417" t="str">
            <v>AA0430</v>
          </cell>
          <cell r="K1417">
            <v>4436.28</v>
          </cell>
        </row>
        <row r="1418">
          <cell r="C1418" t="str">
            <v>AA0660</v>
          </cell>
          <cell r="K1418">
            <v>0</v>
          </cell>
        </row>
        <row r="1419">
          <cell r="C1419" t="str">
            <v>AA0870</v>
          </cell>
          <cell r="K1419">
            <v>281448.13</v>
          </cell>
        </row>
        <row r="1420">
          <cell r="C1420" t="str">
            <v>AA0870</v>
          </cell>
          <cell r="K1420">
            <v>182448.65</v>
          </cell>
        </row>
        <row r="1421">
          <cell r="C1421" t="str">
            <v>AA0930</v>
          </cell>
          <cell r="K1421">
            <v>291703.78000000003</v>
          </cell>
        </row>
        <row r="1422">
          <cell r="C1422" t="str">
            <v>AA0930</v>
          </cell>
          <cell r="K1422">
            <v>14670</v>
          </cell>
        </row>
        <row r="1423">
          <cell r="C1423" t="str">
            <v>AA0760</v>
          </cell>
          <cell r="K1423">
            <v>0</v>
          </cell>
        </row>
        <row r="1424">
          <cell r="C1424" t="str">
            <v>AA0810</v>
          </cell>
          <cell r="K1424">
            <v>0</v>
          </cell>
        </row>
        <row r="1425">
          <cell r="C1425" t="str">
            <v>AA0850</v>
          </cell>
          <cell r="K1425">
            <v>70000</v>
          </cell>
        </row>
        <row r="1426">
          <cell r="C1426" t="str">
            <v>AA0780</v>
          </cell>
          <cell r="K1426">
            <v>0</v>
          </cell>
        </row>
        <row r="1427">
          <cell r="C1427" t="str">
            <v>AA0830</v>
          </cell>
          <cell r="K1427">
            <v>151935.17000000001</v>
          </cell>
        </row>
        <row r="1428">
          <cell r="C1428" t="str">
            <v>AA0870</v>
          </cell>
          <cell r="K1428">
            <v>0</v>
          </cell>
        </row>
        <row r="1429">
          <cell r="C1429" t="str">
            <v>AA0790</v>
          </cell>
          <cell r="K1429">
            <v>0</v>
          </cell>
        </row>
        <row r="1430">
          <cell r="C1430" t="str">
            <v>AA0831</v>
          </cell>
          <cell r="K1430">
            <v>0</v>
          </cell>
        </row>
        <row r="1431">
          <cell r="C1431" t="str">
            <v>AA0820</v>
          </cell>
          <cell r="K1431">
            <v>0</v>
          </cell>
        </row>
        <row r="1432">
          <cell r="C1432" t="str">
            <v>AA0860</v>
          </cell>
          <cell r="K1432">
            <v>0</v>
          </cell>
        </row>
        <row r="1433">
          <cell r="C1433" t="str">
            <v>AA0900</v>
          </cell>
          <cell r="K1433">
            <v>0</v>
          </cell>
        </row>
        <row r="1434">
          <cell r="C1434" t="str">
            <v>AA0910</v>
          </cell>
          <cell r="K1434">
            <v>6106000</v>
          </cell>
        </row>
        <row r="1435">
          <cell r="C1435" t="str">
            <v>AA0920</v>
          </cell>
          <cell r="K1435">
            <v>2544000</v>
          </cell>
        </row>
        <row r="1436">
          <cell r="C1436" t="str">
            <v>AA0921</v>
          </cell>
          <cell r="K1436">
            <v>0</v>
          </cell>
        </row>
        <row r="1437">
          <cell r="K1437">
            <v>0</v>
          </cell>
        </row>
        <row r="1438">
          <cell r="K1438">
            <v>0</v>
          </cell>
        </row>
        <row r="1439">
          <cell r="C1439" t="str">
            <v>AA0950</v>
          </cell>
          <cell r="K1439">
            <v>3323955.41</v>
          </cell>
        </row>
        <row r="1440">
          <cell r="C1440" t="str">
            <v>AA0960</v>
          </cell>
          <cell r="K1440">
            <v>0</v>
          </cell>
        </row>
        <row r="1441">
          <cell r="C1441" t="str">
            <v>AA0970</v>
          </cell>
          <cell r="K1441">
            <v>25000</v>
          </cell>
        </row>
        <row r="1442">
          <cell r="K1442">
            <v>0</v>
          </cell>
        </row>
        <row r="1443">
          <cell r="K1443">
            <v>0</v>
          </cell>
        </row>
        <row r="1444">
          <cell r="C1444" t="str">
            <v>AA1000</v>
          </cell>
          <cell r="K1444">
            <v>1314911.29</v>
          </cell>
        </row>
        <row r="1445">
          <cell r="C1445" t="str">
            <v>AA0990</v>
          </cell>
          <cell r="K1445">
            <v>1880859.38</v>
          </cell>
        </row>
        <row r="1446">
          <cell r="C1446" t="str">
            <v>AA1010</v>
          </cell>
          <cell r="K1446">
            <v>0</v>
          </cell>
        </row>
        <row r="1447">
          <cell r="C1447" t="str">
            <v>AA1020</v>
          </cell>
          <cell r="K1447">
            <v>5297915.26</v>
          </cell>
        </row>
        <row r="1448">
          <cell r="C1448" t="str">
            <v>AA1030</v>
          </cell>
          <cell r="K1448">
            <v>0</v>
          </cell>
        </row>
        <row r="1449">
          <cell r="C1449" t="str">
            <v>AA1040</v>
          </cell>
          <cell r="K1449">
            <v>4385745.25</v>
          </cell>
        </row>
        <row r="1450">
          <cell r="K1450">
            <v>0</v>
          </cell>
        </row>
        <row r="1451">
          <cell r="C1451" t="str">
            <v>AA1050</v>
          </cell>
          <cell r="K1451">
            <v>0</v>
          </cell>
        </row>
        <row r="1452">
          <cell r="K1452">
            <v>0</v>
          </cell>
        </row>
        <row r="1453">
          <cell r="K1453">
            <v>0</v>
          </cell>
        </row>
        <row r="1454">
          <cell r="C1454" t="str">
            <v>-BA2671</v>
          </cell>
          <cell r="K1454">
            <v>0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0</v>
          </cell>
        </row>
        <row r="1458">
          <cell r="C1458" t="str">
            <v>-BA2671</v>
          </cell>
          <cell r="K1458">
            <v>0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0</v>
          </cell>
        </row>
        <row r="1462">
          <cell r="C1462" t="str">
            <v>-BA2674</v>
          </cell>
          <cell r="K1462">
            <v>0</v>
          </cell>
        </row>
        <row r="1463">
          <cell r="C1463" t="str">
            <v>-BA2675</v>
          </cell>
          <cell r="K1463">
            <v>0</v>
          </cell>
        </row>
        <row r="1464">
          <cell r="C1464" t="str">
            <v>-BA2675</v>
          </cell>
          <cell r="K1464">
            <v>0</v>
          </cell>
        </row>
        <row r="1465">
          <cell r="C1465" t="str">
            <v>-BA2673</v>
          </cell>
          <cell r="K1465">
            <v>0</v>
          </cell>
        </row>
        <row r="1466">
          <cell r="C1466" t="str">
            <v>-BA2676</v>
          </cell>
          <cell r="K1466">
            <v>0</v>
          </cell>
        </row>
        <row r="1467">
          <cell r="C1467" t="str">
            <v>-BA2673</v>
          </cell>
          <cell r="K1467">
            <v>0</v>
          </cell>
        </row>
        <row r="1468">
          <cell r="C1468" t="str">
            <v>-BA2671</v>
          </cell>
          <cell r="K1468">
            <v>0</v>
          </cell>
        </row>
        <row r="1469">
          <cell r="C1469" t="str">
            <v>-BA2673</v>
          </cell>
          <cell r="K1469">
            <v>0</v>
          </cell>
        </row>
        <row r="1470">
          <cell r="C1470" t="str">
            <v>-BA2673</v>
          </cell>
          <cell r="K1470">
            <v>0</v>
          </cell>
        </row>
        <row r="1471">
          <cell r="C1471" t="str">
            <v>-BA2673</v>
          </cell>
          <cell r="K1471">
            <v>0</v>
          </cell>
        </row>
        <row r="1472">
          <cell r="C1472" t="str">
            <v>-BA2673</v>
          </cell>
          <cell r="K1472">
            <v>0</v>
          </cell>
        </row>
        <row r="1473">
          <cell r="C1473" t="str">
            <v>-BA2673</v>
          </cell>
          <cell r="K1473">
            <v>0</v>
          </cell>
        </row>
        <row r="1474">
          <cell r="C1474" t="str">
            <v>-BA2677</v>
          </cell>
          <cell r="K1474">
            <v>0</v>
          </cell>
        </row>
        <row r="1475">
          <cell r="C1475" t="str">
            <v>-BA2677</v>
          </cell>
          <cell r="K1475">
            <v>0</v>
          </cell>
        </row>
        <row r="1476">
          <cell r="C1476" t="str">
            <v>-BA2672</v>
          </cell>
          <cell r="K1476">
            <v>0</v>
          </cell>
        </row>
        <row r="1477">
          <cell r="C1477" t="str">
            <v>-BA2672</v>
          </cell>
          <cell r="K1477">
            <v>0</v>
          </cell>
        </row>
        <row r="1478">
          <cell r="C1478" t="str">
            <v>-BA2678</v>
          </cell>
          <cell r="K1478">
            <v>0</v>
          </cell>
        </row>
        <row r="1479">
          <cell r="C1479" t="str">
            <v>-BA2678</v>
          </cell>
          <cell r="K1479">
            <v>0</v>
          </cell>
        </row>
        <row r="1480">
          <cell r="C1480" t="str">
            <v>-BA2673</v>
          </cell>
          <cell r="K1480">
            <v>0</v>
          </cell>
        </row>
        <row r="1481">
          <cell r="C1481" t="str">
            <v>-BA2672</v>
          </cell>
          <cell r="K1481">
            <v>0</v>
          </cell>
        </row>
        <row r="1482">
          <cell r="K1482">
            <v>0</v>
          </cell>
        </row>
        <row r="1483">
          <cell r="C1483" t="str">
            <v>-BA2681</v>
          </cell>
          <cell r="K1483">
            <v>0</v>
          </cell>
        </row>
        <row r="1484">
          <cell r="C1484" t="str">
            <v>-BA2682</v>
          </cell>
          <cell r="K1484">
            <v>0</v>
          </cell>
        </row>
        <row r="1485">
          <cell r="C1485" t="str">
            <v>-BA2683</v>
          </cell>
          <cell r="K1485">
            <v>0</v>
          </cell>
        </row>
        <row r="1486">
          <cell r="C1486" t="str">
            <v>-BA2683</v>
          </cell>
          <cell r="K1486">
            <v>0</v>
          </cell>
        </row>
        <row r="1487">
          <cell r="C1487" t="str">
            <v>-BA2684</v>
          </cell>
          <cell r="K1487">
            <v>0</v>
          </cell>
        </row>
        <row r="1488">
          <cell r="C1488" t="str">
            <v>-BA2685</v>
          </cell>
          <cell r="K1488">
            <v>0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0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-BA2686</v>
          </cell>
          <cell r="K1494">
            <v>0</v>
          </cell>
        </row>
        <row r="1495">
          <cell r="C1495" t="str">
            <v>-BA2686</v>
          </cell>
          <cell r="K1495">
            <v>0</v>
          </cell>
        </row>
        <row r="1496">
          <cell r="K1496">
            <v>0</v>
          </cell>
        </row>
        <row r="1497">
          <cell r="K1497">
            <v>0</v>
          </cell>
        </row>
        <row r="1498">
          <cell r="C1498" t="str">
            <v>CA0040</v>
          </cell>
          <cell r="K1498">
            <v>0</v>
          </cell>
        </row>
        <row r="1499">
          <cell r="C1499" t="str">
            <v>CA0030</v>
          </cell>
          <cell r="K1499">
            <v>0</v>
          </cell>
        </row>
        <row r="1500">
          <cell r="C1500" t="str">
            <v>CA0020</v>
          </cell>
          <cell r="K1500">
            <v>0</v>
          </cell>
        </row>
        <row r="1501">
          <cell r="C1501" t="str">
            <v>CA0040</v>
          </cell>
          <cell r="K1501">
            <v>0</v>
          </cell>
        </row>
        <row r="1502">
          <cell r="C1502" t="str">
            <v>CA0070</v>
          </cell>
          <cell r="K1502">
            <v>0</v>
          </cell>
        </row>
        <row r="1503">
          <cell r="C1503" t="str">
            <v>CA0080</v>
          </cell>
          <cell r="K1503">
            <v>0</v>
          </cell>
        </row>
        <row r="1504">
          <cell r="C1504" t="str">
            <v>CA0090</v>
          </cell>
          <cell r="K1504">
            <v>0</v>
          </cell>
        </row>
        <row r="1505">
          <cell r="C1505" t="str">
            <v>CA0100</v>
          </cell>
          <cell r="K1505">
            <v>0</v>
          </cell>
        </row>
        <row r="1506">
          <cell r="C1506" t="str">
            <v>CA0060</v>
          </cell>
          <cell r="K1506">
            <v>0</v>
          </cell>
        </row>
        <row r="1507">
          <cell r="K1507">
            <v>0</v>
          </cell>
        </row>
        <row r="1508">
          <cell r="K1508">
            <v>0</v>
          </cell>
        </row>
        <row r="1509">
          <cell r="C1509" t="str">
            <v>DA0010</v>
          </cell>
          <cell r="K1509">
            <v>0</v>
          </cell>
        </row>
        <row r="1510">
          <cell r="K1510">
            <v>0</v>
          </cell>
        </row>
        <row r="1511">
          <cell r="K1511">
            <v>0</v>
          </cell>
        </row>
        <row r="1512">
          <cell r="C1512" t="str">
            <v>EA0020</v>
          </cell>
          <cell r="K1512">
            <v>0</v>
          </cell>
        </row>
        <row r="1513">
          <cell r="C1513" t="str">
            <v>EA0020</v>
          </cell>
          <cell r="K1513">
            <v>0</v>
          </cell>
        </row>
        <row r="1514">
          <cell r="K1514">
            <v>0</v>
          </cell>
        </row>
        <row r="1515">
          <cell r="K1515">
            <v>0</v>
          </cell>
        </row>
        <row r="1516">
          <cell r="C1516" t="str">
            <v>EA0040</v>
          </cell>
          <cell r="K1516">
            <v>0</v>
          </cell>
        </row>
        <row r="1517">
          <cell r="C1517" t="str">
            <v>EA0140</v>
          </cell>
          <cell r="K1517">
            <v>0</v>
          </cell>
        </row>
        <row r="1518">
          <cell r="C1518" t="str">
            <v>EA0080</v>
          </cell>
          <cell r="K1518">
            <v>0</v>
          </cell>
        </row>
        <row r="1519">
          <cell r="C1519" t="str">
            <v>EA0051</v>
          </cell>
          <cell r="K1519">
            <v>0</v>
          </cell>
        </row>
        <row r="1520">
          <cell r="C1520" t="str">
            <v>EA0060</v>
          </cell>
          <cell r="K1520">
            <v>0</v>
          </cell>
        </row>
        <row r="1521">
          <cell r="C1521" t="str">
            <v>EA0090</v>
          </cell>
          <cell r="K1521">
            <v>0</v>
          </cell>
        </row>
        <row r="1522">
          <cell r="C1522" t="str">
            <v>EA0100</v>
          </cell>
          <cell r="K1522">
            <v>0</v>
          </cell>
        </row>
        <row r="1523">
          <cell r="C1523" t="str">
            <v>EA0110</v>
          </cell>
          <cell r="K1523">
            <v>0</v>
          </cell>
        </row>
        <row r="1524">
          <cell r="C1524" t="str">
            <v>EA0120</v>
          </cell>
          <cell r="K1524">
            <v>0</v>
          </cell>
        </row>
        <row r="1525">
          <cell r="C1525" t="str">
            <v>EA0130</v>
          </cell>
          <cell r="K1525">
            <v>0</v>
          </cell>
        </row>
        <row r="1526">
          <cell r="C1526" t="str">
            <v>EA0140</v>
          </cell>
          <cell r="K1526">
            <v>0</v>
          </cell>
        </row>
        <row r="1527">
          <cell r="C1527" t="str">
            <v>EA0160</v>
          </cell>
          <cell r="K1527">
            <v>0</v>
          </cell>
        </row>
        <row r="1528">
          <cell r="C1528" t="str">
            <v>EA0180</v>
          </cell>
          <cell r="K1528">
            <v>0</v>
          </cell>
        </row>
        <row r="1529">
          <cell r="C1529" t="str">
            <v>EA0190</v>
          </cell>
          <cell r="K1529">
            <v>0</v>
          </cell>
        </row>
        <row r="1530">
          <cell r="C1530" t="str">
            <v>EA0200</v>
          </cell>
          <cell r="K1530">
            <v>0</v>
          </cell>
        </row>
        <row r="1531">
          <cell r="C1531" t="str">
            <v>EA0210</v>
          </cell>
          <cell r="K1531">
            <v>0</v>
          </cell>
        </row>
        <row r="1532">
          <cell r="C1532" t="str">
            <v>EA0220</v>
          </cell>
          <cell r="K1532">
            <v>0</v>
          </cell>
        </row>
        <row r="1533">
          <cell r="C1533" t="str">
            <v>EA0230</v>
          </cell>
          <cell r="K1533">
            <v>0</v>
          </cell>
        </row>
        <row r="1534">
          <cell r="C1534" t="str">
            <v>EA0240</v>
          </cell>
          <cell r="K1534">
            <v>0</v>
          </cell>
        </row>
        <row r="1535">
          <cell r="C1535" t="str">
            <v>EA0250</v>
          </cell>
          <cell r="K1535">
            <v>0</v>
          </cell>
        </row>
        <row r="1536">
          <cell r="K1536">
            <v>0</v>
          </cell>
        </row>
        <row r="1537">
          <cell r="K1537">
            <v>0</v>
          </cell>
        </row>
        <row r="1538">
          <cell r="C1538" t="str">
            <v>EA0250</v>
          </cell>
          <cell r="K1538">
            <v>0</v>
          </cell>
        </row>
        <row r="1541">
          <cell r="K1541">
            <v>864236405.01640046</v>
          </cell>
        </row>
        <row r="1542">
          <cell r="K1542">
            <v>864236405.01640046</v>
          </cell>
        </row>
        <row r="1543">
          <cell r="K154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Sintesi"/>
      <sheetName val="Sintesi"/>
      <sheetName val="Sintesi_confronto_08"/>
      <sheetName val="TM_Sintesi_E"/>
      <sheetName val="Tabella_valore_ricoveri"/>
      <sheetName val="Sintesi_E"/>
      <sheetName val="Sintesi_Ao_DO"/>
      <sheetName val="Sintesi_casi_Ao_CH"/>
      <sheetName val="Sintesi_casi_Ao_DH"/>
      <sheetName val="Ana_DRG_MDC"/>
      <sheetName val="tariffe"/>
      <sheetName val="Elaborazioni_MED"/>
      <sheetName val="Elaborazioni_CH"/>
      <sheetName val="DRG_LEA"/>
      <sheetName val="Parametri LEA"/>
      <sheetName val="PVT_OFF_MED_DO"/>
      <sheetName val="PVT_OFF_MED_DH"/>
      <sheetName val="PVT_OFF_CH_DH"/>
      <sheetName val="PVT_OFF_CH_DO"/>
      <sheetName val="TN"/>
      <sheetName val="Tariffe_Abruzzo"/>
      <sheetName val="Convalida"/>
      <sheetName val="OLD_Sintesi"/>
      <sheetName val="verifica_casi_DO"/>
      <sheetName val="verifica_altri_DRG"/>
      <sheetName val="verifica_casi_DH"/>
      <sheetName val="TM_verifica_tariffa_media"/>
      <sheetName val="verifica_tariffa_media_DO"/>
      <sheetName val="verifica_tariffa_media_to_be_DO"/>
      <sheetName val="verifica_tariffa_media_DH"/>
      <sheetName val="verifica_tariffa_media_to_be_DH"/>
      <sheetName val="Sheet7"/>
      <sheetName val="OLD_Sintesi (2)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indistinto</v>
          </cell>
          <cell r="C1">
            <v>0.04</v>
          </cell>
          <cell r="E1" t="str">
            <v>nazionale</v>
          </cell>
        </row>
        <row r="2">
          <cell r="C2">
            <v>4.4999999999999998E-2</v>
          </cell>
          <cell r="E2" t="str">
            <v>Abruzzo</v>
          </cell>
        </row>
        <row r="3">
          <cell r="C3">
            <v>0.05</v>
          </cell>
        </row>
        <row r="4">
          <cell r="C4">
            <v>5.5E-2</v>
          </cell>
        </row>
        <row r="5">
          <cell r="C5">
            <v>0.06</v>
          </cell>
        </row>
        <row r="6">
          <cell r="C6">
            <v>6.5000000000000002E-2</v>
          </cell>
        </row>
        <row r="7">
          <cell r="C7">
            <v>7.0000000000000007E-2</v>
          </cell>
        </row>
        <row r="8">
          <cell r="C8">
            <v>7.4999999999999997E-2</v>
          </cell>
        </row>
        <row r="9">
          <cell r="C9">
            <v>0.08</v>
          </cell>
        </row>
        <row r="10">
          <cell r="C10">
            <v>8.5000000000000006E-2</v>
          </cell>
        </row>
        <row r="11">
          <cell r="C11">
            <v>0.09</v>
          </cell>
        </row>
        <row r="12">
          <cell r="C12">
            <v>9.5000000000000001E-2</v>
          </cell>
        </row>
        <row r="13">
          <cell r="C13">
            <v>0.1</v>
          </cell>
        </row>
        <row r="14">
          <cell r="C14">
            <v>0.105</v>
          </cell>
        </row>
        <row r="15">
          <cell r="C15">
            <v>0.11</v>
          </cell>
        </row>
        <row r="16">
          <cell r="C16">
            <v>0.115</v>
          </cell>
        </row>
        <row r="17">
          <cell r="C17">
            <v>0.12</v>
          </cell>
        </row>
        <row r="18">
          <cell r="C18">
            <v>0.125</v>
          </cell>
        </row>
        <row r="19">
          <cell r="C19">
            <v>0.13</v>
          </cell>
        </row>
        <row r="20">
          <cell r="C20">
            <v>0.13500000000000001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"/>
      <sheetName val="ADEMPIMENTI"/>
      <sheetName val="Costo Tabellare"/>
      <sheetName val="PERSONALEstampa"/>
      <sheetName val="codici macro_u.o._qual"/>
      <sheetName val="Tutti Codici"/>
      <sheetName val="FABBISOGNO"/>
      <sheetName val="FABBISOGNOstampa"/>
      <sheetName val="Foglio1"/>
      <sheetName val="Qualifica PFTP"/>
      <sheetName val="PROFILI"/>
      <sheetName val="PTFP 2020-21"/>
      <sheetName val="Foglio2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H2" t="str">
            <v xml:space="preserve"> </v>
          </cell>
          <cell r="I2" t="str">
            <v>ASSISTENTE AMMINISTRATIVO</v>
          </cell>
          <cell r="K2" t="str">
            <v>Tempo Indeterminato</v>
          </cell>
        </row>
        <row r="3">
          <cell r="H3" t="str">
            <v>Altro</v>
          </cell>
          <cell r="I3" t="str">
            <v>ASSISTENTE RELIGIOSO</v>
          </cell>
          <cell r="K3" t="str">
            <v>Tempo Determinato</v>
          </cell>
        </row>
        <row r="4">
          <cell r="H4" t="str">
            <v>Aspettativa</v>
          </cell>
          <cell r="I4" t="str">
            <v>ASSISTENTE TECNICO</v>
          </cell>
          <cell r="K4" t="str">
            <v>Assegnazione Temporanea</v>
          </cell>
        </row>
        <row r="5">
          <cell r="H5" t="str">
            <v>Cambio Qualifica</v>
          </cell>
          <cell r="I5" t="str">
            <v>AUSILIARIO SPECIALIZZATO</v>
          </cell>
          <cell r="K5" t="str">
            <v>Comando</v>
          </cell>
        </row>
        <row r="6">
          <cell r="H6" t="str">
            <v>Collocamento in Quiescenza</v>
          </cell>
          <cell r="I6" t="str">
            <v>COADIUTORE AMMINISTRATIVO</v>
          </cell>
          <cell r="K6" t="str">
            <v>CO.CO.CO.</v>
          </cell>
        </row>
        <row r="7">
          <cell r="H7" t="str">
            <v>Comando/Assegnazione Temporanea in Uscita</v>
          </cell>
          <cell r="I7" t="str">
            <v>COADIUTORE AMMINISTRATIVO ESPERTO</v>
          </cell>
          <cell r="K7" t="str">
            <v>Borsa di Studio</v>
          </cell>
        </row>
        <row r="8">
          <cell r="H8" t="str">
            <v>Decesso</v>
          </cell>
          <cell r="I8" t="str">
            <v>COLLABORATORE AMM.VO PROF.LE</v>
          </cell>
          <cell r="K8" t="str">
            <v>Ex Art. 15 Octies</v>
          </cell>
        </row>
        <row r="9">
          <cell r="H9" t="str">
            <v>Dimissioni Volontarie</v>
          </cell>
          <cell r="I9" t="str">
            <v>COLLABORATORE AMM.VO PROF.LE - ESPERTO</v>
          </cell>
          <cell r="K9" t="str">
            <v>Art. 18</v>
          </cell>
        </row>
        <row r="10">
          <cell r="H10" t="str">
            <v>Fine incarico</v>
          </cell>
          <cell r="I10" t="str">
            <v>COLLABORATORE PROF.LE - ASSISTENTE SOCIALE</v>
          </cell>
          <cell r="K10" t="str">
            <v>Art. 43 L.910/1970 n° 740 e Art. 3, commi 1 e 2 del D.P.CM. 01/04/2008</v>
          </cell>
        </row>
        <row r="11">
          <cell r="H11" t="str">
            <v>Inidoneità al Servizio</v>
          </cell>
          <cell r="I11" t="str">
            <v>COLLABORATORE PROF.LE - ASSISTENTE SOCIALE ESPERTO</v>
          </cell>
          <cell r="K11" t="str">
            <v>Libero Professionale</v>
          </cell>
        </row>
        <row r="12">
          <cell r="H12" t="str">
            <v>Lista Cessati Ufficio Stipendi</v>
          </cell>
          <cell r="I12" t="str">
            <v>COLLABORATORE PROF.LE SANIT. - ASSISTENTE SANITARIO</v>
          </cell>
          <cell r="K12" t="str">
            <v>Altro</v>
          </cell>
        </row>
        <row r="13">
          <cell r="H13" t="str">
            <v>Mobilità a Scambio in Uscita</v>
          </cell>
          <cell r="I13" t="str">
            <v>COLLABORATORE PROF.LE SANIT. - ASSISTENTE SANITARIO - ESPERTO</v>
          </cell>
        </row>
        <row r="14">
          <cell r="H14" t="str">
            <v>Mobilità in Uscita</v>
          </cell>
          <cell r="I14" t="str">
            <v>COLLABORATORE PROF.LE SANIT. - DIETISTA</v>
          </cell>
        </row>
        <row r="15">
          <cell r="H15" t="str">
            <v>Provvedimenti Disciplinari</v>
          </cell>
          <cell r="I15" t="str">
            <v>COLLABORATORE PROF.LE SANIT. - DIETISTA - ESPERTO</v>
          </cell>
        </row>
        <row r="16">
          <cell r="H16" t="str">
            <v>Rinuncia all' Incarico</v>
          </cell>
          <cell r="I16" t="str">
            <v>COLLABORATORE PROF.LE SANIT. - EDUCATORE PROFESSIONALE</v>
          </cell>
        </row>
        <row r="17">
          <cell r="H17" t="str">
            <v>Rinuncia alla Proroga</v>
          </cell>
          <cell r="I17" t="str">
            <v>COLLABORATORE PROF.LE SANIT. - EDUCATORE PROFESSIONALE - ESPERTO</v>
          </cell>
        </row>
        <row r="18">
          <cell r="H18" t="str">
            <v>Trasformazione a Tempo Indeterminato</v>
          </cell>
          <cell r="I18" t="str">
            <v>COLLABORATORE PROF.LE SANIT. - FISIOTERAPISTA</v>
          </cell>
        </row>
        <row r="19">
          <cell r="H19" t="str">
            <v>Avviso Pubblico / Avviso on-line</v>
          </cell>
          <cell r="I19" t="str">
            <v>COLLABORATORE PROF.LE SANIT. - FISIOTERAPISTA - ESPERTO</v>
          </cell>
        </row>
        <row r="20">
          <cell r="H20" t="str">
            <v>Assorbimento/Rientro da altra Azienda</v>
          </cell>
          <cell r="I20" t="str">
            <v>COLLABORATORE PROF.LE SANIT. - INFERMIERE</v>
          </cell>
        </row>
        <row r="21">
          <cell r="H21" t="str">
            <v>Borsa di studio</v>
          </cell>
          <cell r="I21" t="str">
            <v>COLLABORATORE PROF.LE SANIT. - INFERMIERE - ESPERTO</v>
          </cell>
        </row>
        <row r="22">
          <cell r="H22" t="str">
            <v>Cambio Qualifica</v>
          </cell>
          <cell r="I22" t="str">
            <v>COLLABORATORE PROF.LE SANIT. - INFERMIERE PEDIATRICO</v>
          </cell>
        </row>
        <row r="23">
          <cell r="H23" t="str">
            <v>Comando/Assegnazione Temporanea in Entrata</v>
          </cell>
          <cell r="I23" t="str">
            <v>COLLABORATORE PROF.LE SANIT. - INFERMIERE PEDIATRICO - ESPERTO</v>
          </cell>
        </row>
        <row r="24">
          <cell r="H24" t="str">
            <v>Concorso Pubblico</v>
          </cell>
          <cell r="I24" t="str">
            <v>COLLABORATORE PROF.LE SANIT. - LOGOPEDISTA</v>
          </cell>
        </row>
        <row r="25">
          <cell r="H25" t="str">
            <v>Ex Art. 15 Octies del D.Lgs. 502/92 e s.m.i.</v>
          </cell>
          <cell r="I25" t="str">
            <v>COLLABORATORE PROF.LE SANIT. - MASSAGGIATORE/MASSOFISIOTERAPISTA (D)</v>
          </cell>
        </row>
        <row r="26">
          <cell r="H26" t="str">
            <v>In Sostituzione</v>
          </cell>
          <cell r="I26" t="str">
            <v>COLLABORATORE PROF.LE SANIT. - ORTOTTISTA</v>
          </cell>
        </row>
        <row r="27">
          <cell r="H27" t="str">
            <v>Mobilità a Scambio in Entrata</v>
          </cell>
          <cell r="I27" t="str">
            <v>COLLABORATORE PROF.LE SANIT. - OSTETRICA</v>
          </cell>
        </row>
        <row r="28">
          <cell r="H28" t="str">
            <v>Mobilità in Entrata</v>
          </cell>
          <cell r="I28" t="str">
            <v>COLLABORATORE PROF.LE SANIT. - OSTETRICA - ESPERTO</v>
          </cell>
        </row>
        <row r="29">
          <cell r="H29" t="str">
            <v>Stabilizzazione</v>
          </cell>
          <cell r="I29" t="str">
            <v>COLLABORATORE PROF.LE SANIT. - TECNICO APPARECCHIATURE EMODIALISI</v>
          </cell>
        </row>
        <row r="30">
          <cell r="I30" t="str">
            <v>COLLABORATORE PROF.LE SANIT. - TECNICO AUDIOMETRISTA</v>
          </cell>
        </row>
        <row r="31">
          <cell r="I31" t="str">
            <v>COLLABORATORE PROF.LE SANIT. - TECNICO CITOLOGO</v>
          </cell>
        </row>
        <row r="32">
          <cell r="I32" t="str">
            <v>COLLABORATORE PROF.LE SANIT. - TECNICO DELLA RIABILITAZIONE PSICHIATRICA E PSICOSOCIALE</v>
          </cell>
        </row>
        <row r="33">
          <cell r="I33" t="str">
            <v>COLLABORATORE PROF.LE SANIT. - TECNICO DELLA FISIOPATOLOGIA CARDIOCIRCOLATORIA E PERFUSIONE VASCOLARE</v>
          </cell>
        </row>
        <row r="34">
          <cell r="I34" t="str">
            <v>COLLABORATORE PROF.LE SANIT. - TECNICO DELLA PREVENZIONE NELL'AMBIENTE E NEI LUOGHI DI LAVORO</v>
          </cell>
        </row>
        <row r="35">
          <cell r="I35" t="str">
            <v>COLLABORATORE PROF.LE SANIT. - TECNICO DELLA PREVENZIONE NELL'AMBIENTE E NEI LUOGHI DI LAVORO - ESPERTO</v>
          </cell>
        </row>
        <row r="36">
          <cell r="I36" t="str">
            <v>COLLABORATORE PROF.LE SANIT. - TECNICO DI NEUROFISIOPATOLOGIA</v>
          </cell>
        </row>
        <row r="37">
          <cell r="I37" t="str">
            <v>COLLABORATORE PROF.LE SANIT. - TECNICO FISIOPATOLOGIA RESPIRATORIA</v>
          </cell>
        </row>
        <row r="38">
          <cell r="I38" t="str">
            <v>COLLABORATORE PROF.LE SANIT. - TECNICO SANITARIO DI LABORATORIO BIOMEDICO</v>
          </cell>
        </row>
        <row r="39">
          <cell r="I39" t="str">
            <v>COLLABORATORE PROF.LE SANIT. - TECNICO SANITARIO DI LABORATORIO BIOMEDICO - ESPERTO</v>
          </cell>
        </row>
        <row r="40">
          <cell r="I40" t="str">
            <v>COLLABORATORE PROF.LE SANIT. - TECNICO SANITARIO DI RADIOLOGIA MEDICA</v>
          </cell>
        </row>
        <row r="41">
          <cell r="I41" t="str">
            <v>COLLABORATORE PROF.LE SANIT. - TECNICO SANITARIO DI RADIOLOGIA MEDICA - ESPERTO</v>
          </cell>
        </row>
        <row r="42">
          <cell r="I42" t="str">
            <v>COLLABORATORE PROF.LE SANIT. - TECNICO TECNOLOGO ALIMENTARE</v>
          </cell>
        </row>
        <row r="43">
          <cell r="I43" t="str">
            <v>COLLABORATORE PROF.LE SANIT. - TERAPISTA DELLA NEURO E PSICOMOTRICITA' DELL'ETA' EVOLUTIVA</v>
          </cell>
        </row>
        <row r="44">
          <cell r="I44" t="str">
            <v>COLLABORATORE PROF.LE SANIT. - TERAPISTA OCCUPAZIONALE</v>
          </cell>
        </row>
        <row r="45">
          <cell r="I45" t="str">
            <v>COLLABORATORE TECNICO - PROFESSIONALE - GEOMETRA (*)</v>
          </cell>
        </row>
        <row r="46">
          <cell r="I46" t="str">
            <v>COLLABORATORE TECNICO INFORMATICO</v>
          </cell>
        </row>
        <row r="47">
          <cell r="I47" t="str">
            <v>COLLABORATORE TECNICO PROFESSIONALE</v>
          </cell>
        </row>
        <row r="48">
          <cell r="I48" t="str">
            <v>COLLABORATORE TECNICO PROFESSIONALE - SOCIOLOGO</v>
          </cell>
        </row>
        <row r="49">
          <cell r="I49" t="str">
            <v>COLLABORATORE TECNICO STATISTICO</v>
          </cell>
        </row>
        <row r="50">
          <cell r="I50" t="str">
            <v>COMMESSO</v>
          </cell>
        </row>
        <row r="51">
          <cell r="I51" t="str">
            <v>DIRETTORE AMMINISTRATIVO DI STRUTTURA COMPLESSA</v>
          </cell>
        </row>
        <row r="52">
          <cell r="I52" t="str">
            <v>DIRETTORE ANALISTA DI STRUTTURA COMPLESSA</v>
          </cell>
        </row>
        <row r="53">
          <cell r="I53" t="str">
            <v>DIRETTORE AVVOCATO DI STRUTTURA COMPLESSA</v>
          </cell>
        </row>
        <row r="54">
          <cell r="I54" t="str">
            <v>DIRETTORE DI STRUTTURA COMPLESSA - di DISTRETTO</v>
          </cell>
        </row>
        <row r="55">
          <cell r="I55" t="str">
            <v>DIRETTORE DI STRUTTURA COMPLESSA - RUOLO SANITARIO - PATOLOGIA CLINICA</v>
          </cell>
        </row>
        <row r="56">
          <cell r="I56" t="str">
            <v>DIRETTORE DI STRUTTURA COMPLESSA D.D.P.</v>
          </cell>
        </row>
        <row r="57">
          <cell r="I57" t="str">
            <v>DIRETTORE FARMACISTA DI STRUTTURA COMPLESSA</v>
          </cell>
        </row>
        <row r="58">
          <cell r="I58" t="str">
            <v>DIRETTORE INGEGNERE DI STRUTTURA COMPLESSA</v>
          </cell>
        </row>
        <row r="59">
          <cell r="I59" t="str">
            <v>DIRETTORE MEDICO DI STRUTTURA COMPLESSA</v>
          </cell>
        </row>
        <row r="60">
          <cell r="I60" t="str">
            <v>DIRETTORE PSICOLOGO DI STRUTTURA COMPLESSA</v>
          </cell>
        </row>
        <row r="61">
          <cell r="I61" t="str">
            <v>DIRETTORE SOCIOLOGO DI STRUTTURA COMPLESSA</v>
          </cell>
        </row>
        <row r="62">
          <cell r="I62" t="str">
            <v>DIRETTORE SPTA DI STRUTTURA COMPLESSA</v>
          </cell>
        </row>
        <row r="63">
          <cell r="I63" t="str">
            <v>DIRETTORE VETERINARIO DI STRUTTURA COMPLESSA</v>
          </cell>
        </row>
        <row r="64">
          <cell r="I64" t="str">
            <v>DIRIGENTE - AMMINISTRATIVO</v>
          </cell>
        </row>
        <row r="65">
          <cell r="I65" t="str">
            <v>DIRIGENTE - ANALISTA</v>
          </cell>
        </row>
        <row r="66">
          <cell r="I66" t="str">
            <v>DIRIGENTE - AVVOCATO</v>
          </cell>
        </row>
        <row r="67">
          <cell r="I67" t="str">
            <v>DIRIGENTE - BIOLOGO</v>
          </cell>
        </row>
        <row r="68">
          <cell r="I68" t="str">
            <v>DIRIGENTE - CHIMICO</v>
          </cell>
        </row>
        <row r="69">
          <cell r="I69" t="str">
            <v>DIRIGENTE - FARMACISTA</v>
          </cell>
        </row>
        <row r="70">
          <cell r="I70" t="str">
            <v>DIRIGENTE - FISICO</v>
          </cell>
        </row>
        <row r="71">
          <cell r="I71" t="str">
            <v>DIRIGENTE - INGEGNERE</v>
          </cell>
        </row>
        <row r="72">
          <cell r="I72" t="str">
            <v>DIRIGENTE - MEDICO</v>
          </cell>
        </row>
        <row r="73">
          <cell r="I73" t="str">
            <v>DIRIGENTE - PEDAGOGISTA (*)</v>
          </cell>
        </row>
        <row r="74">
          <cell r="I74" t="str">
            <v>DIRIGENTE - PSICOLOGO</v>
          </cell>
        </row>
        <row r="75">
          <cell r="I75" t="str">
            <v>DIRIGENTE - SOCIOLOGO</v>
          </cell>
        </row>
        <row r="76">
          <cell r="I76" t="str">
            <v>DIRIGENTE - SPTA</v>
          </cell>
        </row>
        <row r="77">
          <cell r="I77" t="str">
            <v>DIRIGENTE - STPA (ALTRE LAUREE NON MEDICHE)</v>
          </cell>
        </row>
        <row r="78">
          <cell r="I78" t="str">
            <v>DIRIGENTE - VETERINARIO</v>
          </cell>
        </row>
        <row r="79">
          <cell r="I79" t="str">
            <v>DIRIGENTE DELLA PROFESSIONE DEGLI ASSISTENTI SOCIALI</v>
          </cell>
        </row>
        <row r="80">
          <cell r="I80" t="str">
            <v>DIRIGENTE DELLE PROFESSIONI SANITARIE - AREA DELLA RIABILITAZIONE</v>
          </cell>
        </row>
        <row r="81">
          <cell r="I81" t="str">
            <v>DIRIGENTE DELLE PROFESSIONI SANITARIE - AREA INFERMIERISTICA/OSTETRICA</v>
          </cell>
        </row>
        <row r="82">
          <cell r="I82" t="str">
            <v>DIRIGENTE DELLE PROFESSIONI SANITARIE - AREA PREVENZIONE</v>
          </cell>
        </row>
        <row r="83">
          <cell r="I83" t="str">
            <v>DIRIGENTE DELLE PROFESSIONI SANITARIE - AREA TECNICA</v>
          </cell>
        </row>
        <row r="84">
          <cell r="I84" t="str">
            <v>DIRIGENTE PMA Ginecologo</v>
          </cell>
        </row>
        <row r="85">
          <cell r="I85" t="str">
            <v>INFERMIERE GENERICO ESPERTO (*)</v>
          </cell>
        </row>
        <row r="86">
          <cell r="I86" t="str">
            <v>INFERMIERE PSICHIATRICO ESPERTO</v>
          </cell>
        </row>
        <row r="87">
          <cell r="I87" t="str">
            <v>MASSAGGIATORE/MASSOFISIOTERAPISTA (BS)</v>
          </cell>
        </row>
        <row r="88">
          <cell r="I88" t="str">
            <v>MASSAGGIATORE/MASSOFISIOTERAPISTA ESPERTO (C)</v>
          </cell>
        </row>
        <row r="89">
          <cell r="I89" t="str">
            <v>OPERATORE SOCIO SANITARIO</v>
          </cell>
        </row>
        <row r="90">
          <cell r="I90" t="str">
            <v>OPERATORE TECNICO</v>
          </cell>
        </row>
        <row r="91">
          <cell r="I91" t="str">
            <v>OPERATORE TECNICO - AUTISTA AMBULANZA - SPEC.TO</v>
          </cell>
        </row>
        <row r="92">
          <cell r="I92" t="str">
            <v>OPERATORE TECNICO - AUTISTA AMBULANZA - SPEC.TO - ESPERTO (*)</v>
          </cell>
        </row>
        <row r="93">
          <cell r="I93" t="str">
            <v>OPERATORE TECNICO - CENTRALINISTA</v>
          </cell>
        </row>
        <row r="94">
          <cell r="I94" t="str">
            <v>OPERATORE TECNICO - CENTRALINISTA - SPEC.TO - ESPERTO</v>
          </cell>
        </row>
        <row r="95">
          <cell r="I95" t="str">
            <v>OPERATORE TECNICO - CENTRALINISTA - SPEC.TO (*)</v>
          </cell>
        </row>
        <row r="96">
          <cell r="I96" t="str">
            <v>OPERATORE TECNICO - CONDUTTORE CALDAIE - SPEC.TO</v>
          </cell>
        </row>
        <row r="97">
          <cell r="I97" t="str">
            <v>OPERATORE TECNICO - CUOCO - SPEC.TO - ESPERTO</v>
          </cell>
        </row>
        <row r="98">
          <cell r="I98" t="str">
            <v>OPERATORE TECNICO - CUOCO - SPEC.TO (*)</v>
          </cell>
        </row>
        <row r="99">
          <cell r="I99" t="str">
            <v>OPERATORE TECNICO - SPECIALIZZATO</v>
          </cell>
        </row>
        <row r="100">
          <cell r="I100" t="str">
            <v>OPERATORE TECNICO (CED)</v>
          </cell>
        </row>
        <row r="101">
          <cell r="I101" t="str">
            <v>OPERATORE TECNICO ADDETTO ALL'ASSISTENZA</v>
          </cell>
        </row>
        <row r="102">
          <cell r="I102" t="str">
            <v>OPERATORE TECNICO SPECIALIZZATO - CAMERA IPERBARICA</v>
          </cell>
        </row>
        <row r="103">
          <cell r="I103" t="str">
            <v>PROGRAMMATORE</v>
          </cell>
        </row>
        <row r="104">
          <cell r="I104" t="str">
            <v>PUERICULTRICE ESPERTA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DataValidation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 per Struttura"/>
      <sheetName val="DB_PERSONALE"/>
      <sheetName val="PVT_PERSONALE_TAB 1 2"/>
      <sheetName val="PVT_PERSONALE_TAB 1 C"/>
      <sheetName val="PVT_PERSONALE_TAB 1 B UNIV"/>
      <sheetName val="Ana_Qualif "/>
      <sheetName val="ANA_RIFERIMENTO"/>
      <sheetName val="ANA_PUBBLI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120002</v>
          </cell>
        </row>
        <row r="3">
          <cell r="A3" t="str">
            <v>120003</v>
          </cell>
        </row>
        <row r="4">
          <cell r="A4" t="str">
            <v>120004</v>
          </cell>
        </row>
        <row r="5">
          <cell r="A5" t="str">
            <v>120006</v>
          </cell>
        </row>
        <row r="6">
          <cell r="A6" t="str">
            <v>120007</v>
          </cell>
        </row>
        <row r="7">
          <cell r="A7" t="str">
            <v>120019</v>
          </cell>
        </row>
        <row r="8">
          <cell r="A8" t="str">
            <v>120026</v>
          </cell>
        </row>
        <row r="9">
          <cell r="A9" t="str">
            <v>120030</v>
          </cell>
        </row>
        <row r="10">
          <cell r="A10" t="str">
            <v>120034</v>
          </cell>
        </row>
        <row r="11">
          <cell r="A11" t="str">
            <v>120036</v>
          </cell>
        </row>
        <row r="12">
          <cell r="A12" t="str">
            <v>120037</v>
          </cell>
        </row>
        <row r="13">
          <cell r="A13" t="str">
            <v>120043</v>
          </cell>
        </row>
        <row r="14">
          <cell r="A14" t="str">
            <v>120044</v>
          </cell>
        </row>
        <row r="15">
          <cell r="A15" t="str">
            <v>120045</v>
          </cell>
        </row>
        <row r="16">
          <cell r="A16" t="str">
            <v>120046</v>
          </cell>
        </row>
        <row r="17">
          <cell r="A17" t="str">
            <v>120047</v>
          </cell>
        </row>
        <row r="18">
          <cell r="A18" t="str">
            <v>120048</v>
          </cell>
        </row>
        <row r="19">
          <cell r="A19" t="str">
            <v>120049</v>
          </cell>
        </row>
        <row r="20">
          <cell r="A20" t="str">
            <v>120051</v>
          </cell>
        </row>
        <row r="21">
          <cell r="A21" t="str">
            <v>120052</v>
          </cell>
        </row>
        <row r="22">
          <cell r="A22" t="str">
            <v>120053</v>
          </cell>
        </row>
        <row r="23">
          <cell r="A23" t="str">
            <v>120054</v>
          </cell>
        </row>
        <row r="24">
          <cell r="A24" t="str">
            <v>120055</v>
          </cell>
        </row>
        <row r="25">
          <cell r="A25" t="str">
            <v>120057</v>
          </cell>
        </row>
        <row r="26">
          <cell r="A26" t="str">
            <v>120058</v>
          </cell>
        </row>
        <row r="27">
          <cell r="A27" t="str">
            <v>120059</v>
          </cell>
        </row>
        <row r="28">
          <cell r="A28" t="str">
            <v>120061</v>
          </cell>
        </row>
        <row r="29">
          <cell r="A29" t="str">
            <v>120062</v>
          </cell>
        </row>
        <row r="30">
          <cell r="A30" t="str">
            <v>120064</v>
          </cell>
        </row>
        <row r="31">
          <cell r="A31" t="str">
            <v>120065</v>
          </cell>
        </row>
        <row r="32">
          <cell r="A32" t="str">
            <v>120066</v>
          </cell>
        </row>
        <row r="33">
          <cell r="A33" t="str">
            <v>120200</v>
          </cell>
        </row>
        <row r="34">
          <cell r="A34" t="str">
            <v>120204</v>
          </cell>
        </row>
        <row r="35">
          <cell r="A35" t="str">
            <v>120206</v>
          </cell>
        </row>
        <row r="36">
          <cell r="A36" t="str">
            <v>120216</v>
          </cell>
        </row>
        <row r="37">
          <cell r="A37" t="str">
            <v>120217</v>
          </cell>
        </row>
        <row r="38">
          <cell r="A38" t="str">
            <v>120218</v>
          </cell>
        </row>
        <row r="39">
          <cell r="A39" t="str">
            <v>120219</v>
          </cell>
        </row>
        <row r="40">
          <cell r="A40" t="str">
            <v>120220</v>
          </cell>
        </row>
        <row r="41">
          <cell r="A41" t="str">
            <v>120221</v>
          </cell>
        </row>
        <row r="42">
          <cell r="A42" t="str">
            <v>120222</v>
          </cell>
        </row>
        <row r="43">
          <cell r="A43" t="str">
            <v>120223</v>
          </cell>
        </row>
        <row r="44">
          <cell r="A44" t="str">
            <v>120224</v>
          </cell>
        </row>
        <row r="45">
          <cell r="A45" t="str">
            <v>120225</v>
          </cell>
        </row>
        <row r="46">
          <cell r="A46" t="str">
            <v>120226</v>
          </cell>
        </row>
        <row r="47">
          <cell r="A47" t="str">
            <v>120228</v>
          </cell>
        </row>
        <row r="48">
          <cell r="A48" t="str">
            <v>120267</v>
          </cell>
        </row>
        <row r="49">
          <cell r="A49" t="str">
            <v>120271</v>
          </cell>
        </row>
        <row r="50">
          <cell r="A50" t="str">
            <v>120281</v>
          </cell>
        </row>
        <row r="51">
          <cell r="A51" t="str">
            <v>120901</v>
          </cell>
        </row>
        <row r="52">
          <cell r="A52" t="str">
            <v>120902</v>
          </cell>
        </row>
        <row r="53">
          <cell r="A53" t="str">
            <v>120903</v>
          </cell>
        </row>
        <row r="54">
          <cell r="A54" t="str">
            <v>120906</v>
          </cell>
        </row>
        <row r="55">
          <cell r="A55" t="str">
            <v>120908</v>
          </cell>
        </row>
        <row r="56">
          <cell r="A56" t="str">
            <v>120909</v>
          </cell>
        </row>
        <row r="57">
          <cell r="A57" t="str">
            <v>120912</v>
          </cell>
        </row>
        <row r="58">
          <cell r="A58" t="str">
            <v>120918</v>
          </cell>
        </row>
        <row r="59">
          <cell r="A59" t="str">
            <v>120919</v>
          </cell>
        </row>
        <row r="60">
          <cell r="A60" t="str">
            <v>120920</v>
          </cell>
        </row>
        <row r="61">
          <cell r="A61" t="str">
            <v>120921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riclassifica</v>
          </cell>
          <cell r="B1" t="str">
            <v>riclassifica</v>
          </cell>
          <cell r="C1" t="str">
            <v>riclassifica</v>
          </cell>
          <cell r="D1" t="str">
            <v>riclassifica</v>
          </cell>
          <cell r="E1" t="str">
            <v>riclassifica</v>
          </cell>
          <cell r="F1" t="str">
            <v>riclassifica</v>
          </cell>
          <cell r="G1" t="str">
            <v>riclassifica</v>
          </cell>
          <cell r="H1" t="str">
            <v>riclassifica</v>
          </cell>
          <cell r="I1" t="str">
            <v>riclassifica</v>
          </cell>
          <cell r="J1" t="str">
            <v>riclassifica</v>
          </cell>
          <cell r="K1" t="str">
            <v>riclassifica</v>
          </cell>
          <cell r="L1" t="str">
            <v>riclassifica</v>
          </cell>
          <cell r="M1" t="str">
            <v>riclassifica</v>
          </cell>
          <cell r="N1" t="str">
            <v>riclassifica</v>
          </cell>
          <cell r="O1" t="str">
            <v>riclassifica</v>
          </cell>
          <cell r="P1" t="str">
            <v>riclassifica</v>
          </cell>
          <cell r="Q1" t="str">
            <v>riclassifica</v>
          </cell>
          <cell r="R1" t="str">
            <v>riclassifica</v>
          </cell>
          <cell r="S1" t="str">
            <v>riclassifica</v>
          </cell>
          <cell r="T1" t="str">
            <v>riclassifica</v>
          </cell>
          <cell r="U1" t="str">
            <v>riclassifica</v>
          </cell>
          <cell r="V1" t="str">
            <v>riclassifica</v>
          </cell>
          <cell r="W1" t="str">
            <v>riclassifica</v>
          </cell>
          <cell r="X1" t="str">
            <v>riclassifica</v>
          </cell>
          <cell r="Y1" t="str">
            <v>riclassifica</v>
          </cell>
          <cell r="Z1" t="str">
            <v>riclassifica</v>
          </cell>
          <cell r="AA1" t="str">
            <v>riclassifica</v>
          </cell>
          <cell r="AB1" t="str">
            <v>riclassifica</v>
          </cell>
          <cell r="AC1" t="str">
            <v>riclassifica</v>
          </cell>
          <cell r="AD1" t="str">
            <v>riclassifica</v>
          </cell>
          <cell r="AE1" t="str">
            <v>riclassifica</v>
          </cell>
          <cell r="AF1" t="str">
            <v>riclassifica</v>
          </cell>
          <cell r="AG1" t="str">
            <v>riclassifica</v>
          </cell>
          <cell r="AH1" t="str">
            <v>riclassifica</v>
          </cell>
          <cell r="AI1" t="str">
            <v>riclassifica</v>
          </cell>
          <cell r="AJ1" t="str">
            <v>riclassifica</v>
          </cell>
          <cell r="AK1" t="str">
            <v>riclassifica</v>
          </cell>
          <cell r="AL1" t="str">
            <v>riclassifica</v>
          </cell>
          <cell r="AM1" t="str">
            <v>riclassifica</v>
          </cell>
          <cell r="AN1" t="str">
            <v>riclassifica</v>
          </cell>
          <cell r="AO1" t="str">
            <v>riclassifica</v>
          </cell>
          <cell r="AP1" t="str">
            <v>riclassifica</v>
          </cell>
          <cell r="AQ1" t="str">
            <v>riclassifica</v>
          </cell>
          <cell r="AR1" t="str">
            <v>riclassifica</v>
          </cell>
          <cell r="AS1" t="str">
            <v>riclassifica</v>
          </cell>
          <cell r="AT1" t="str">
            <v>riclassifica</v>
          </cell>
          <cell r="AU1" t="str">
            <v>riclassifica</v>
          </cell>
          <cell r="AV1" t="str">
            <v>riclassifica</v>
          </cell>
          <cell r="AW1" t="str">
            <v>riclassifica</v>
          </cell>
          <cell r="AX1" t="str">
            <v>riclassifica</v>
          </cell>
          <cell r="AY1" t="str">
            <v>riclassifica</v>
          </cell>
          <cell r="AZ1" t="str">
            <v>riclassifica</v>
          </cell>
          <cell r="BA1" t="str">
            <v>riclassifica</v>
          </cell>
          <cell r="BB1" t="str">
            <v>riclassifica</v>
          </cell>
          <cell r="BC1" t="str">
            <v>riclassifica</v>
          </cell>
          <cell r="BD1" t="str">
            <v>riclassifica</v>
          </cell>
        </row>
        <row r="2">
          <cell r="A2" t="str">
            <v>01</v>
          </cell>
          <cell r="B2" t="str">
            <v>AI1</v>
          </cell>
          <cell r="C2" t="str">
            <v>AI2</v>
          </cell>
          <cell r="D2" t="str">
            <v>AI3</v>
          </cell>
          <cell r="E2" t="str">
            <v>AII1</v>
          </cell>
          <cell r="F2" t="str">
            <v>AII2</v>
          </cell>
          <cell r="G2" t="str">
            <v>AII3</v>
          </cell>
          <cell r="H2" t="str">
            <v>AII4</v>
          </cell>
          <cell r="I2" t="str">
            <v>AII5</v>
          </cell>
          <cell r="J2" t="str">
            <v>AII6</v>
          </cell>
          <cell r="K2" t="str">
            <v>AII7</v>
          </cell>
          <cell r="L2" t="str">
            <v>AIII1</v>
          </cell>
          <cell r="M2" t="str">
            <v>BI1</v>
          </cell>
          <cell r="N2" t="str">
            <v>BI2</v>
          </cell>
          <cell r="O2" t="str">
            <v>BI3</v>
          </cell>
          <cell r="P2" t="str">
            <v>BI4</v>
          </cell>
          <cell r="Q2" t="str">
            <v>BII1</v>
          </cell>
          <cell r="R2" t="str">
            <v>BII2</v>
          </cell>
          <cell r="S2" t="str">
            <v>BII3</v>
          </cell>
          <cell r="T2" t="str">
            <v>BII4</v>
          </cell>
          <cell r="U2" t="str">
            <v>BII5</v>
          </cell>
          <cell r="V2" t="str">
            <v>BII6</v>
          </cell>
          <cell r="W2" t="str">
            <v>BIII1</v>
          </cell>
          <cell r="X2" t="str">
            <v>BIV1</v>
          </cell>
          <cell r="Y2" t="str">
            <v>BIV2</v>
          </cell>
          <cell r="Z2" t="str">
            <v>BIV3</v>
          </cell>
          <cell r="AA2" t="str">
            <v>BIV4</v>
          </cell>
          <cell r="AB2" t="str">
            <v>C1</v>
          </cell>
          <cell r="AC2" t="str">
            <v>C2</v>
          </cell>
          <cell r="AD2" t="str">
            <v>PAI1</v>
          </cell>
          <cell r="AE2" t="str">
            <v>PAI2</v>
          </cell>
          <cell r="AF2" t="str">
            <v>PAI3</v>
          </cell>
          <cell r="AG2" t="str">
            <v>PAII1</v>
          </cell>
          <cell r="AH2" t="str">
            <v>PAII2</v>
          </cell>
          <cell r="AI2" t="str">
            <v>PAII3</v>
          </cell>
          <cell r="AJ2" t="str">
            <v>PAIII1</v>
          </cell>
          <cell r="AK2" t="str">
            <v>PAIII2</v>
          </cell>
          <cell r="AL2" t="str">
            <v>PB1</v>
          </cell>
          <cell r="AM2" t="str">
            <v>PB2</v>
          </cell>
          <cell r="AN2" t="str">
            <v>PB3</v>
          </cell>
          <cell r="AO2" t="str">
            <v>PB4</v>
          </cell>
          <cell r="AP2" t="str">
            <v>PC1</v>
          </cell>
          <cell r="AQ2" t="str">
            <v>PD01</v>
          </cell>
          <cell r="AR2" t="str">
            <v>PD2</v>
          </cell>
          <cell r="AS2" t="str">
            <v>PD3</v>
          </cell>
          <cell r="AT2" t="str">
            <v>PD4</v>
          </cell>
          <cell r="AU2" t="str">
            <v>PD5</v>
          </cell>
          <cell r="AV2" t="str">
            <v>PD6</v>
          </cell>
          <cell r="AW2" t="str">
            <v>PD7</v>
          </cell>
          <cell r="AX2" t="str">
            <v>PD8</v>
          </cell>
          <cell r="AY2" t="str">
            <v>PD9</v>
          </cell>
          <cell r="AZ2" t="str">
            <v>PD10</v>
          </cell>
          <cell r="BA2" t="str">
            <v>PE1</v>
          </cell>
          <cell r="BB2" t="str">
            <v>PE2</v>
          </cell>
          <cell r="BC2" t="str">
            <v>ORD</v>
          </cell>
          <cell r="BD2" t="str">
            <v>PORD</v>
          </cell>
        </row>
        <row r="5">
          <cell r="A5" t="str">
            <v>riclassifica</v>
          </cell>
          <cell r="B5" t="str">
            <v>riclassifica</v>
          </cell>
          <cell r="C5" t="str">
            <v>riclassifica</v>
          </cell>
          <cell r="D5" t="str">
            <v>riclassifica</v>
          </cell>
          <cell r="E5" t="str">
            <v>riclassifica</v>
          </cell>
          <cell r="F5" t="str">
            <v>riclassifica</v>
          </cell>
          <cell r="G5" t="str">
            <v>riclassifica</v>
          </cell>
          <cell r="H5" t="str">
            <v>riclassifica</v>
          </cell>
          <cell r="I5" t="str">
            <v>riclassifica</v>
          </cell>
          <cell r="J5" t="str">
            <v>riclassifica</v>
          </cell>
          <cell r="K5" t="str">
            <v>riclassifica</v>
          </cell>
          <cell r="L5" t="str">
            <v>riclassifica</v>
          </cell>
          <cell r="M5" t="str">
            <v>riclassifica</v>
          </cell>
          <cell r="N5" t="str">
            <v>riclassifica</v>
          </cell>
          <cell r="O5" t="str">
            <v>riclassifica</v>
          </cell>
          <cell r="P5" t="str">
            <v>riclassifica</v>
          </cell>
          <cell r="Q5" t="str">
            <v>riclassifica</v>
          </cell>
          <cell r="R5" t="str">
            <v>riclassifica</v>
          </cell>
          <cell r="S5" t="str">
            <v>riclassifica</v>
          </cell>
          <cell r="T5" t="str">
            <v>riclassifica</v>
          </cell>
          <cell r="U5" t="str">
            <v>riclassifica</v>
          </cell>
          <cell r="V5" t="str">
            <v>riclassifica</v>
          </cell>
          <cell r="W5" t="str">
            <v>riclassifica</v>
          </cell>
          <cell r="X5" t="str">
            <v>riclassifica</v>
          </cell>
          <cell r="Y5" t="str">
            <v>riclassifica</v>
          </cell>
          <cell r="Z5" t="str">
            <v>riclassifica</v>
          </cell>
          <cell r="AA5" t="str">
            <v>riclassifica</v>
          </cell>
          <cell r="AB5" t="str">
            <v>riclassifica</v>
          </cell>
          <cell r="AC5" t="str">
            <v>riclassifica</v>
          </cell>
          <cell r="AD5" t="str">
            <v>riclassifica</v>
          </cell>
          <cell r="AE5" t="str">
            <v>riclassifica</v>
          </cell>
          <cell r="AF5" t="str">
            <v>riclassifica</v>
          </cell>
          <cell r="AG5" t="str">
            <v>riclassifica</v>
          </cell>
          <cell r="AH5" t="str">
            <v>riclassifica</v>
          </cell>
          <cell r="AI5" t="str">
            <v>riclassifica</v>
          </cell>
          <cell r="AJ5" t="str">
            <v>riclassifica</v>
          </cell>
          <cell r="AK5" t="str">
            <v>riclassifica</v>
          </cell>
          <cell r="AL5" t="str">
            <v>riclassifica</v>
          </cell>
          <cell r="AM5" t="str">
            <v>riclassifica</v>
          </cell>
          <cell r="AN5" t="str">
            <v>riclassifica</v>
          </cell>
          <cell r="AO5" t="str">
            <v>riclassifica</v>
          </cell>
          <cell r="AP5" t="str">
            <v>riclassifica</v>
          </cell>
          <cell r="AQ5" t="str">
            <v>riclassifica</v>
          </cell>
          <cell r="AR5" t="str">
            <v>riclassifica</v>
          </cell>
          <cell r="AS5" t="str">
            <v>riclassifica</v>
          </cell>
          <cell r="AT5" t="str">
            <v>riclassifica</v>
          </cell>
          <cell r="AU5" t="str">
            <v>riclassifica</v>
          </cell>
          <cell r="AV5" t="str">
            <v>riclassifica</v>
          </cell>
          <cell r="AW5" t="str">
            <v>riclassifica</v>
          </cell>
          <cell r="AX5" t="str">
            <v>riclassifica</v>
          </cell>
          <cell r="AY5" t="str">
            <v>riclassifica</v>
          </cell>
          <cell r="BA5" t="str">
            <v>riclassifica</v>
          </cell>
          <cell r="BC5" t="str">
            <v>riclassifica</v>
          </cell>
          <cell r="BD5" t="str">
            <v>riclassifica</v>
          </cell>
          <cell r="BF5" t="str">
            <v>riclassifica</v>
          </cell>
        </row>
        <row r="6">
          <cell r="A6" t="str">
            <v>A 101</v>
          </cell>
          <cell r="B6" t="str">
            <v>A 102</v>
          </cell>
          <cell r="C6" t="str">
            <v>A 103</v>
          </cell>
          <cell r="D6" t="str">
            <v>A 201</v>
          </cell>
          <cell r="E6" t="str">
            <v>A 301</v>
          </cell>
          <cell r="F6" t="str">
            <v>A 302</v>
          </cell>
          <cell r="G6" t="str">
            <v>A 303</v>
          </cell>
          <cell r="H6" t="str">
            <v>A 304</v>
          </cell>
          <cell r="I6" t="str">
            <v>A 305</v>
          </cell>
          <cell r="J6" t="str">
            <v>A 306</v>
          </cell>
          <cell r="K6" t="str">
            <v>A 401</v>
          </cell>
          <cell r="L6" t="str">
            <v>A 501</v>
          </cell>
          <cell r="M6" t="str">
            <v>A 502</v>
          </cell>
          <cell r="N6" t="str">
            <v>B 101</v>
          </cell>
          <cell r="O6" t="str">
            <v>B 102</v>
          </cell>
          <cell r="P6" t="str">
            <v>B 103</v>
          </cell>
          <cell r="Q6" t="str">
            <v>B 104</v>
          </cell>
          <cell r="R6" t="str">
            <v>B 105</v>
          </cell>
          <cell r="S6" t="str">
            <v>B 106</v>
          </cell>
          <cell r="T6" t="str">
            <v>B 107</v>
          </cell>
          <cell r="U6" t="str">
            <v>B 108</v>
          </cell>
          <cell r="V6" t="str">
            <v>B 109</v>
          </cell>
          <cell r="W6" t="str">
            <v>B 110</v>
          </cell>
          <cell r="X6" t="str">
            <v>B 111</v>
          </cell>
          <cell r="Y6" t="str">
            <v>B 201</v>
          </cell>
          <cell r="Z6" t="str">
            <v>B 202</v>
          </cell>
          <cell r="AA6" t="str">
            <v>B 203</v>
          </cell>
          <cell r="AB6" t="str">
            <v>B 204</v>
          </cell>
          <cell r="AC6" t="str">
            <v>B 205</v>
          </cell>
          <cell r="AD6" t="str">
            <v>B 206</v>
          </cell>
          <cell r="AE6" t="str">
            <v>B 207</v>
          </cell>
          <cell r="AF6" t="str">
            <v>B 208</v>
          </cell>
          <cell r="AG6" t="str">
            <v>B 209</v>
          </cell>
          <cell r="AH6" t="str">
            <v>B 210</v>
          </cell>
          <cell r="AI6" t="str">
            <v>B 211</v>
          </cell>
          <cell r="AJ6" t="str">
            <v>B 212</v>
          </cell>
          <cell r="AK6" t="str">
            <v>B 213</v>
          </cell>
          <cell r="AL6" t="str">
            <v>B 214</v>
          </cell>
          <cell r="AM6" t="str">
            <v>B 215</v>
          </cell>
          <cell r="AN6" t="str">
            <v>B 216</v>
          </cell>
          <cell r="AO6" t="str">
            <v>B 217</v>
          </cell>
          <cell r="AP6" t="str">
            <v>B 218</v>
          </cell>
          <cell r="AQ6" t="str">
            <v>B 219</v>
          </cell>
          <cell r="AR6" t="str">
            <v>B 220</v>
          </cell>
          <cell r="AS6" t="str">
            <v>B 221</v>
          </cell>
          <cell r="AT6" t="str">
            <v>B 222</v>
          </cell>
          <cell r="AU6" t="str">
            <v>B 223</v>
          </cell>
          <cell r="AV6" t="str">
            <v>B 224</v>
          </cell>
          <cell r="AW6" t="str">
            <v>C 101</v>
          </cell>
          <cell r="AX6" t="str">
            <v>C 102</v>
          </cell>
          <cell r="AY6" t="str">
            <v>C 103</v>
          </cell>
          <cell r="BA6" t="str">
            <v>D 102</v>
          </cell>
          <cell r="BC6" t="str">
            <v>D 104</v>
          </cell>
          <cell r="BD6" t="str">
            <v>D 105</v>
          </cell>
          <cell r="BF6" t="str">
            <v>E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ti_ARS"/>
      <sheetName val="Tariffe"/>
      <sheetName val="Tariffe_PAC"/>
      <sheetName val="Elaborazioni_41"/>
      <sheetName val="TM_Sintesi"/>
      <sheetName val="Elaborazioni_66"/>
      <sheetName val="Elaborazioni_TC_cat"/>
      <sheetName val="Elaborazioni_altro"/>
      <sheetName val="Elaborazioni_PAC"/>
      <sheetName val="Post-acuzie"/>
      <sheetName val="Sintesi"/>
      <sheetName val="Sintesi_struttura"/>
      <sheetName val="Sintesi_struttura (2)"/>
      <sheetName val="Tetti_ARS+amb"/>
      <sheetName val="Tetti_ARS+amb (2)"/>
      <sheetName val="Convalida"/>
      <sheetName val="Validazione_A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CASA DI CURA SANATRIX</v>
          </cell>
        </row>
        <row r="2">
          <cell r="B2" t="str">
            <v>CASA DI CURA DI LORENZO</v>
          </cell>
        </row>
        <row r="3">
          <cell r="B3" t="str">
            <v>CASA DI CURA SANTA MARIA</v>
          </cell>
        </row>
        <row r="4">
          <cell r="B4" t="str">
            <v>CASA DI CURA IMMACOLATA</v>
          </cell>
        </row>
        <row r="5">
          <cell r="B5" t="str">
            <v>CASA DI CURA PIERANGELI</v>
          </cell>
        </row>
        <row r="6">
          <cell r="B6" t="str">
            <v>CASA DI CURA VILLA SERENA</v>
          </cell>
        </row>
        <row r="7">
          <cell r="B7" t="str">
            <v>CASA DI CURA VILLA PINI</v>
          </cell>
        </row>
        <row r="8">
          <cell r="B8" t="str">
            <v>CASA DI CURA SPATOCCO</v>
          </cell>
        </row>
        <row r="9">
          <cell r="B9" t="str">
            <v>CASA DI CURA INI CANISTRO</v>
          </cell>
        </row>
        <row r="10">
          <cell r="B10" t="str">
            <v>CASA DI CURA VILLA LETIZIA</v>
          </cell>
        </row>
        <row r="11">
          <cell r="B11" t="str">
            <v>CASA DI CURA SAN RAFFAELE</v>
          </cell>
        </row>
        <row r="12">
          <cell r="B12" t="str">
            <v>CASA DI CURA NOVA SALUS</v>
          </cell>
        </row>
        <row r="13">
          <cell r="B13" t="str">
            <v>CASA DI CURA SAN FRANCESCO</v>
          </cell>
        </row>
      </sheetData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251"/>
  <sheetViews>
    <sheetView showGridLines="0" tabSelected="1" view="pageBreakPreview" topLeftCell="C1" zoomScale="90" zoomScaleNormal="90" zoomScaleSheetLayoutView="90" workbookViewId="0">
      <pane xSplit="4" ySplit="8" topLeftCell="G585" activePane="bottomRight" state="frozen"/>
      <selection activeCell="K1547" sqref="K1547"/>
      <selection pane="topRight" activeCell="K1547" sqref="K1547"/>
      <selection pane="bottomLeft" activeCell="K1547" sqref="K1547"/>
      <selection pane="bottomRight" activeCell="F126" sqref="F12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4.7109375" style="1" customWidth="1"/>
    <col min="4" max="4" width="4.140625" style="1" customWidth="1"/>
    <col min="5" max="5" width="12.140625" style="3" customWidth="1"/>
    <col min="6" max="6" width="99" style="3" customWidth="1"/>
    <col min="7" max="7" width="5.28515625" style="272" customWidth="1"/>
    <col min="8" max="8" width="18" style="296" customWidth="1"/>
    <col min="9" max="9" width="1.85546875" style="9" customWidth="1"/>
    <col min="10" max="10" width="16.7109375" style="9" customWidth="1"/>
    <col min="11" max="11" width="1" style="249" customWidth="1"/>
    <col min="12" max="12" width="18.7109375" style="9" customWidth="1"/>
    <col min="13" max="13" width="1" style="3" customWidth="1"/>
    <col min="14" max="14" width="1.7109375" style="9" customWidth="1"/>
    <col min="15" max="15" width="3.42578125" style="1" customWidth="1"/>
    <col min="16" max="16" width="9.28515625" style="1" customWidth="1"/>
    <col min="17" max="17" width="5.28515625" style="1" customWidth="1"/>
    <col min="18" max="20" width="3.28515625" style="1" customWidth="1"/>
    <col min="21" max="21" width="20" style="10" customWidth="1"/>
    <col min="22" max="22" width="13" style="11" customWidth="1"/>
    <col min="23" max="23" width="29.5703125" style="12" customWidth="1"/>
    <col min="24" max="222" width="10.28515625" style="1"/>
    <col min="223" max="231" width="9.140625" style="1" customWidth="1"/>
    <col min="232" max="232" width="1" style="1" customWidth="1"/>
    <col min="233" max="236" width="3.28515625" style="1" customWidth="1"/>
    <col min="237" max="237" width="1.85546875" style="1" customWidth="1"/>
    <col min="238" max="238" width="17.85546875" style="1" customWidth="1"/>
    <col min="239" max="239" width="1.85546875" style="1" customWidth="1"/>
    <col min="240" max="243" width="3.28515625" style="1" customWidth="1"/>
    <col min="244" max="244" width="1.85546875" style="1" customWidth="1"/>
    <col min="245" max="245" width="12.42578125" style="1" customWidth="1"/>
    <col min="246" max="246" width="1.85546875" style="1" customWidth="1"/>
    <col min="247" max="249" width="3" style="1" customWidth="1"/>
    <col min="250" max="250" width="4.42578125" style="1" customWidth="1"/>
    <col min="251" max="252" width="3" style="1" customWidth="1"/>
    <col min="253" max="258" width="3.28515625" style="1" customWidth="1"/>
    <col min="259" max="260" width="9.140625" style="1" customWidth="1"/>
    <col min="261" max="264" width="3.28515625" style="1" customWidth="1"/>
    <col min="265" max="265" width="4.140625" style="1" customWidth="1"/>
    <col min="266" max="478" width="10.28515625" style="1"/>
    <col min="479" max="487" width="9.140625" style="1" customWidth="1"/>
    <col min="488" max="488" width="1" style="1" customWidth="1"/>
    <col min="489" max="492" width="3.28515625" style="1" customWidth="1"/>
    <col min="493" max="493" width="1.85546875" style="1" customWidth="1"/>
    <col min="494" max="494" width="17.85546875" style="1" customWidth="1"/>
    <col min="495" max="495" width="1.85546875" style="1" customWidth="1"/>
    <col min="496" max="499" width="3.28515625" style="1" customWidth="1"/>
    <col min="500" max="500" width="1.85546875" style="1" customWidth="1"/>
    <col min="501" max="501" width="12.42578125" style="1" customWidth="1"/>
    <col min="502" max="502" width="1.85546875" style="1" customWidth="1"/>
    <col min="503" max="505" width="3" style="1" customWidth="1"/>
    <col min="506" max="506" width="4.42578125" style="1" customWidth="1"/>
    <col min="507" max="508" width="3" style="1" customWidth="1"/>
    <col min="509" max="514" width="3.28515625" style="1" customWidth="1"/>
    <col min="515" max="516" width="9.140625" style="1" customWidth="1"/>
    <col min="517" max="520" width="3.28515625" style="1" customWidth="1"/>
    <col min="521" max="521" width="4.140625" style="1" customWidth="1"/>
    <col min="522" max="734" width="10.28515625" style="1"/>
    <col min="735" max="743" width="9.140625" style="1" customWidth="1"/>
    <col min="744" max="744" width="1" style="1" customWidth="1"/>
    <col min="745" max="748" width="3.28515625" style="1" customWidth="1"/>
    <col min="749" max="749" width="1.85546875" style="1" customWidth="1"/>
    <col min="750" max="750" width="17.85546875" style="1" customWidth="1"/>
    <col min="751" max="751" width="1.85546875" style="1" customWidth="1"/>
    <col min="752" max="755" width="3.28515625" style="1" customWidth="1"/>
    <col min="756" max="756" width="1.85546875" style="1" customWidth="1"/>
    <col min="757" max="757" width="12.42578125" style="1" customWidth="1"/>
    <col min="758" max="758" width="1.85546875" style="1" customWidth="1"/>
    <col min="759" max="761" width="3" style="1" customWidth="1"/>
    <col min="762" max="762" width="4.42578125" style="1" customWidth="1"/>
    <col min="763" max="764" width="3" style="1" customWidth="1"/>
    <col min="765" max="770" width="3.28515625" style="1" customWidth="1"/>
    <col min="771" max="772" width="9.140625" style="1" customWidth="1"/>
    <col min="773" max="776" width="3.28515625" style="1" customWidth="1"/>
    <col min="777" max="777" width="4.140625" style="1" customWidth="1"/>
    <col min="778" max="990" width="10.28515625" style="1"/>
    <col min="991" max="999" width="9.140625" style="1" customWidth="1"/>
    <col min="1000" max="1000" width="1" style="1" customWidth="1"/>
    <col min="1001" max="1004" width="3.28515625" style="1" customWidth="1"/>
    <col min="1005" max="1005" width="1.85546875" style="1" customWidth="1"/>
    <col min="1006" max="1006" width="17.85546875" style="1" customWidth="1"/>
    <col min="1007" max="1007" width="1.85546875" style="1" customWidth="1"/>
    <col min="1008" max="1011" width="3.28515625" style="1" customWidth="1"/>
    <col min="1012" max="1012" width="1.85546875" style="1" customWidth="1"/>
    <col min="1013" max="1013" width="12.42578125" style="1" customWidth="1"/>
    <col min="1014" max="1014" width="1.85546875" style="1" customWidth="1"/>
    <col min="1015" max="1017" width="3" style="1" customWidth="1"/>
    <col min="1018" max="1018" width="4.42578125" style="1" customWidth="1"/>
    <col min="1019" max="1020" width="3" style="1" customWidth="1"/>
    <col min="1021" max="1026" width="3.28515625" style="1" customWidth="1"/>
    <col min="1027" max="1028" width="9.140625" style="1" customWidth="1"/>
    <col min="1029" max="1032" width="3.28515625" style="1" customWidth="1"/>
    <col min="1033" max="1033" width="4.140625" style="1" customWidth="1"/>
    <col min="1034" max="1246" width="10.28515625" style="1"/>
    <col min="1247" max="1255" width="9.140625" style="1" customWidth="1"/>
    <col min="1256" max="1256" width="1" style="1" customWidth="1"/>
    <col min="1257" max="1260" width="3.28515625" style="1" customWidth="1"/>
    <col min="1261" max="1261" width="1.85546875" style="1" customWidth="1"/>
    <col min="1262" max="1262" width="17.85546875" style="1" customWidth="1"/>
    <col min="1263" max="1263" width="1.85546875" style="1" customWidth="1"/>
    <col min="1264" max="1267" width="3.28515625" style="1" customWidth="1"/>
    <col min="1268" max="1268" width="1.85546875" style="1" customWidth="1"/>
    <col min="1269" max="1269" width="12.42578125" style="1" customWidth="1"/>
    <col min="1270" max="1270" width="1.85546875" style="1" customWidth="1"/>
    <col min="1271" max="1273" width="3" style="1" customWidth="1"/>
    <col min="1274" max="1274" width="4.42578125" style="1" customWidth="1"/>
    <col min="1275" max="1276" width="3" style="1" customWidth="1"/>
    <col min="1277" max="1282" width="3.28515625" style="1" customWidth="1"/>
    <col min="1283" max="1284" width="9.140625" style="1" customWidth="1"/>
    <col min="1285" max="1288" width="3.28515625" style="1" customWidth="1"/>
    <col min="1289" max="1289" width="4.140625" style="1" customWidth="1"/>
    <col min="1290" max="1502" width="10.28515625" style="1"/>
    <col min="1503" max="1511" width="9.140625" style="1" customWidth="1"/>
    <col min="1512" max="1512" width="1" style="1" customWidth="1"/>
    <col min="1513" max="1516" width="3.28515625" style="1" customWidth="1"/>
    <col min="1517" max="1517" width="1.85546875" style="1" customWidth="1"/>
    <col min="1518" max="1518" width="17.85546875" style="1" customWidth="1"/>
    <col min="1519" max="1519" width="1.85546875" style="1" customWidth="1"/>
    <col min="1520" max="1523" width="3.28515625" style="1" customWidth="1"/>
    <col min="1524" max="1524" width="1.85546875" style="1" customWidth="1"/>
    <col min="1525" max="1525" width="12.42578125" style="1" customWidth="1"/>
    <col min="1526" max="1526" width="1.85546875" style="1" customWidth="1"/>
    <col min="1527" max="1529" width="3" style="1" customWidth="1"/>
    <col min="1530" max="1530" width="4.42578125" style="1" customWidth="1"/>
    <col min="1531" max="1532" width="3" style="1" customWidth="1"/>
    <col min="1533" max="1538" width="3.28515625" style="1" customWidth="1"/>
    <col min="1539" max="1540" width="9.140625" style="1" customWidth="1"/>
    <col min="1541" max="1544" width="3.28515625" style="1" customWidth="1"/>
    <col min="1545" max="1545" width="4.140625" style="1" customWidth="1"/>
    <col min="1546" max="1758" width="10.28515625" style="1"/>
    <col min="1759" max="1767" width="9.140625" style="1" customWidth="1"/>
    <col min="1768" max="1768" width="1" style="1" customWidth="1"/>
    <col min="1769" max="1772" width="3.28515625" style="1" customWidth="1"/>
    <col min="1773" max="1773" width="1.85546875" style="1" customWidth="1"/>
    <col min="1774" max="1774" width="17.85546875" style="1" customWidth="1"/>
    <col min="1775" max="1775" width="1.85546875" style="1" customWidth="1"/>
    <col min="1776" max="1779" width="3.28515625" style="1" customWidth="1"/>
    <col min="1780" max="1780" width="1.85546875" style="1" customWidth="1"/>
    <col min="1781" max="1781" width="12.42578125" style="1" customWidth="1"/>
    <col min="1782" max="1782" width="1.85546875" style="1" customWidth="1"/>
    <col min="1783" max="1785" width="3" style="1" customWidth="1"/>
    <col min="1786" max="1786" width="4.42578125" style="1" customWidth="1"/>
    <col min="1787" max="1788" width="3" style="1" customWidth="1"/>
    <col min="1789" max="1794" width="3.28515625" style="1" customWidth="1"/>
    <col min="1795" max="1796" width="9.140625" style="1" customWidth="1"/>
    <col min="1797" max="1800" width="3.28515625" style="1" customWidth="1"/>
    <col min="1801" max="1801" width="4.140625" style="1" customWidth="1"/>
    <col min="1802" max="2014" width="10.28515625" style="1"/>
    <col min="2015" max="2023" width="9.140625" style="1" customWidth="1"/>
    <col min="2024" max="2024" width="1" style="1" customWidth="1"/>
    <col min="2025" max="2028" width="3.28515625" style="1" customWidth="1"/>
    <col min="2029" max="2029" width="1.85546875" style="1" customWidth="1"/>
    <col min="2030" max="2030" width="17.85546875" style="1" customWidth="1"/>
    <col min="2031" max="2031" width="1.85546875" style="1" customWidth="1"/>
    <col min="2032" max="2035" width="3.28515625" style="1" customWidth="1"/>
    <col min="2036" max="2036" width="1.85546875" style="1" customWidth="1"/>
    <col min="2037" max="2037" width="12.42578125" style="1" customWidth="1"/>
    <col min="2038" max="2038" width="1.85546875" style="1" customWidth="1"/>
    <col min="2039" max="2041" width="3" style="1" customWidth="1"/>
    <col min="2042" max="2042" width="4.42578125" style="1" customWidth="1"/>
    <col min="2043" max="2044" width="3" style="1" customWidth="1"/>
    <col min="2045" max="2050" width="3.28515625" style="1" customWidth="1"/>
    <col min="2051" max="2052" width="9.140625" style="1" customWidth="1"/>
    <col min="2053" max="2056" width="3.28515625" style="1" customWidth="1"/>
    <col min="2057" max="2057" width="4.140625" style="1" customWidth="1"/>
    <col min="2058" max="2270" width="10.28515625" style="1"/>
    <col min="2271" max="2279" width="9.140625" style="1" customWidth="1"/>
    <col min="2280" max="2280" width="1" style="1" customWidth="1"/>
    <col min="2281" max="2284" width="3.28515625" style="1" customWidth="1"/>
    <col min="2285" max="2285" width="1.85546875" style="1" customWidth="1"/>
    <col min="2286" max="2286" width="17.85546875" style="1" customWidth="1"/>
    <col min="2287" max="2287" width="1.85546875" style="1" customWidth="1"/>
    <col min="2288" max="2291" width="3.28515625" style="1" customWidth="1"/>
    <col min="2292" max="2292" width="1.85546875" style="1" customWidth="1"/>
    <col min="2293" max="2293" width="12.42578125" style="1" customWidth="1"/>
    <col min="2294" max="2294" width="1.85546875" style="1" customWidth="1"/>
    <col min="2295" max="2297" width="3" style="1" customWidth="1"/>
    <col min="2298" max="2298" width="4.42578125" style="1" customWidth="1"/>
    <col min="2299" max="2300" width="3" style="1" customWidth="1"/>
    <col min="2301" max="2306" width="3.28515625" style="1" customWidth="1"/>
    <col min="2307" max="2308" width="9.140625" style="1" customWidth="1"/>
    <col min="2309" max="2312" width="3.28515625" style="1" customWidth="1"/>
    <col min="2313" max="2313" width="4.140625" style="1" customWidth="1"/>
    <col min="2314" max="2526" width="10.28515625" style="1"/>
    <col min="2527" max="2535" width="9.140625" style="1" customWidth="1"/>
    <col min="2536" max="2536" width="1" style="1" customWidth="1"/>
    <col min="2537" max="2540" width="3.28515625" style="1" customWidth="1"/>
    <col min="2541" max="2541" width="1.85546875" style="1" customWidth="1"/>
    <col min="2542" max="2542" width="17.85546875" style="1" customWidth="1"/>
    <col min="2543" max="2543" width="1.85546875" style="1" customWidth="1"/>
    <col min="2544" max="2547" width="3.28515625" style="1" customWidth="1"/>
    <col min="2548" max="2548" width="1.85546875" style="1" customWidth="1"/>
    <col min="2549" max="2549" width="12.42578125" style="1" customWidth="1"/>
    <col min="2550" max="2550" width="1.85546875" style="1" customWidth="1"/>
    <col min="2551" max="2553" width="3" style="1" customWidth="1"/>
    <col min="2554" max="2554" width="4.42578125" style="1" customWidth="1"/>
    <col min="2555" max="2556" width="3" style="1" customWidth="1"/>
    <col min="2557" max="2562" width="3.28515625" style="1" customWidth="1"/>
    <col min="2563" max="2564" width="9.140625" style="1" customWidth="1"/>
    <col min="2565" max="2568" width="3.28515625" style="1" customWidth="1"/>
    <col min="2569" max="2569" width="4.140625" style="1" customWidth="1"/>
    <col min="2570" max="2782" width="10.28515625" style="1"/>
    <col min="2783" max="2791" width="9.140625" style="1" customWidth="1"/>
    <col min="2792" max="2792" width="1" style="1" customWidth="1"/>
    <col min="2793" max="2796" width="3.28515625" style="1" customWidth="1"/>
    <col min="2797" max="2797" width="1.85546875" style="1" customWidth="1"/>
    <col min="2798" max="2798" width="17.85546875" style="1" customWidth="1"/>
    <col min="2799" max="2799" width="1.85546875" style="1" customWidth="1"/>
    <col min="2800" max="2803" width="3.28515625" style="1" customWidth="1"/>
    <col min="2804" max="2804" width="1.85546875" style="1" customWidth="1"/>
    <col min="2805" max="2805" width="12.42578125" style="1" customWidth="1"/>
    <col min="2806" max="2806" width="1.85546875" style="1" customWidth="1"/>
    <col min="2807" max="2809" width="3" style="1" customWidth="1"/>
    <col min="2810" max="2810" width="4.42578125" style="1" customWidth="1"/>
    <col min="2811" max="2812" width="3" style="1" customWidth="1"/>
    <col min="2813" max="2818" width="3.28515625" style="1" customWidth="1"/>
    <col min="2819" max="2820" width="9.140625" style="1" customWidth="1"/>
    <col min="2821" max="2824" width="3.28515625" style="1" customWidth="1"/>
    <col min="2825" max="2825" width="4.140625" style="1" customWidth="1"/>
    <col min="2826" max="3038" width="10.28515625" style="1"/>
    <col min="3039" max="3047" width="9.140625" style="1" customWidth="1"/>
    <col min="3048" max="3048" width="1" style="1" customWidth="1"/>
    <col min="3049" max="3052" width="3.28515625" style="1" customWidth="1"/>
    <col min="3053" max="3053" width="1.85546875" style="1" customWidth="1"/>
    <col min="3054" max="3054" width="17.85546875" style="1" customWidth="1"/>
    <col min="3055" max="3055" width="1.85546875" style="1" customWidth="1"/>
    <col min="3056" max="3059" width="3.28515625" style="1" customWidth="1"/>
    <col min="3060" max="3060" width="1.85546875" style="1" customWidth="1"/>
    <col min="3061" max="3061" width="12.42578125" style="1" customWidth="1"/>
    <col min="3062" max="3062" width="1.85546875" style="1" customWidth="1"/>
    <col min="3063" max="3065" width="3" style="1" customWidth="1"/>
    <col min="3066" max="3066" width="4.42578125" style="1" customWidth="1"/>
    <col min="3067" max="3068" width="3" style="1" customWidth="1"/>
    <col min="3069" max="3074" width="3.28515625" style="1" customWidth="1"/>
    <col min="3075" max="3076" width="9.140625" style="1" customWidth="1"/>
    <col min="3077" max="3080" width="3.28515625" style="1" customWidth="1"/>
    <col min="3081" max="3081" width="4.140625" style="1" customWidth="1"/>
    <col min="3082" max="3294" width="10.28515625" style="1"/>
    <col min="3295" max="3303" width="9.140625" style="1" customWidth="1"/>
    <col min="3304" max="3304" width="1" style="1" customWidth="1"/>
    <col min="3305" max="3308" width="3.28515625" style="1" customWidth="1"/>
    <col min="3309" max="3309" width="1.85546875" style="1" customWidth="1"/>
    <col min="3310" max="3310" width="17.85546875" style="1" customWidth="1"/>
    <col min="3311" max="3311" width="1.85546875" style="1" customWidth="1"/>
    <col min="3312" max="3315" width="3.28515625" style="1" customWidth="1"/>
    <col min="3316" max="3316" width="1.85546875" style="1" customWidth="1"/>
    <col min="3317" max="3317" width="12.42578125" style="1" customWidth="1"/>
    <col min="3318" max="3318" width="1.85546875" style="1" customWidth="1"/>
    <col min="3319" max="3321" width="3" style="1" customWidth="1"/>
    <col min="3322" max="3322" width="4.42578125" style="1" customWidth="1"/>
    <col min="3323" max="3324" width="3" style="1" customWidth="1"/>
    <col min="3325" max="3330" width="3.28515625" style="1" customWidth="1"/>
    <col min="3331" max="3332" width="9.140625" style="1" customWidth="1"/>
    <col min="3333" max="3336" width="3.28515625" style="1" customWidth="1"/>
    <col min="3337" max="3337" width="4.140625" style="1" customWidth="1"/>
    <col min="3338" max="3550" width="10.28515625" style="1"/>
    <col min="3551" max="3559" width="9.140625" style="1" customWidth="1"/>
    <col min="3560" max="3560" width="1" style="1" customWidth="1"/>
    <col min="3561" max="3564" width="3.28515625" style="1" customWidth="1"/>
    <col min="3565" max="3565" width="1.85546875" style="1" customWidth="1"/>
    <col min="3566" max="3566" width="17.85546875" style="1" customWidth="1"/>
    <col min="3567" max="3567" width="1.85546875" style="1" customWidth="1"/>
    <col min="3568" max="3571" width="3.28515625" style="1" customWidth="1"/>
    <col min="3572" max="3572" width="1.85546875" style="1" customWidth="1"/>
    <col min="3573" max="3573" width="12.42578125" style="1" customWidth="1"/>
    <col min="3574" max="3574" width="1.85546875" style="1" customWidth="1"/>
    <col min="3575" max="3577" width="3" style="1" customWidth="1"/>
    <col min="3578" max="3578" width="4.42578125" style="1" customWidth="1"/>
    <col min="3579" max="3580" width="3" style="1" customWidth="1"/>
    <col min="3581" max="3586" width="3.28515625" style="1" customWidth="1"/>
    <col min="3587" max="3588" width="9.140625" style="1" customWidth="1"/>
    <col min="3589" max="3592" width="3.28515625" style="1" customWidth="1"/>
    <col min="3593" max="3593" width="4.140625" style="1" customWidth="1"/>
    <col min="3594" max="3806" width="10.28515625" style="1"/>
    <col min="3807" max="3815" width="9.140625" style="1" customWidth="1"/>
    <col min="3816" max="3816" width="1" style="1" customWidth="1"/>
    <col min="3817" max="3820" width="3.28515625" style="1" customWidth="1"/>
    <col min="3821" max="3821" width="1.85546875" style="1" customWidth="1"/>
    <col min="3822" max="3822" width="17.85546875" style="1" customWidth="1"/>
    <col min="3823" max="3823" width="1.85546875" style="1" customWidth="1"/>
    <col min="3824" max="3827" width="3.28515625" style="1" customWidth="1"/>
    <col min="3828" max="3828" width="1.85546875" style="1" customWidth="1"/>
    <col min="3829" max="3829" width="12.42578125" style="1" customWidth="1"/>
    <col min="3830" max="3830" width="1.85546875" style="1" customWidth="1"/>
    <col min="3831" max="3833" width="3" style="1" customWidth="1"/>
    <col min="3834" max="3834" width="4.42578125" style="1" customWidth="1"/>
    <col min="3835" max="3836" width="3" style="1" customWidth="1"/>
    <col min="3837" max="3842" width="3.28515625" style="1" customWidth="1"/>
    <col min="3843" max="3844" width="9.140625" style="1" customWidth="1"/>
    <col min="3845" max="3848" width="3.28515625" style="1" customWidth="1"/>
    <col min="3849" max="3849" width="4.140625" style="1" customWidth="1"/>
    <col min="3850" max="4062" width="10.28515625" style="1"/>
    <col min="4063" max="4071" width="9.140625" style="1" customWidth="1"/>
    <col min="4072" max="4072" width="1" style="1" customWidth="1"/>
    <col min="4073" max="4076" width="3.28515625" style="1" customWidth="1"/>
    <col min="4077" max="4077" width="1.85546875" style="1" customWidth="1"/>
    <col min="4078" max="4078" width="17.85546875" style="1" customWidth="1"/>
    <col min="4079" max="4079" width="1.85546875" style="1" customWidth="1"/>
    <col min="4080" max="4083" width="3.28515625" style="1" customWidth="1"/>
    <col min="4084" max="4084" width="1.85546875" style="1" customWidth="1"/>
    <col min="4085" max="4085" width="12.42578125" style="1" customWidth="1"/>
    <col min="4086" max="4086" width="1.85546875" style="1" customWidth="1"/>
    <col min="4087" max="4089" width="3" style="1" customWidth="1"/>
    <col min="4090" max="4090" width="4.42578125" style="1" customWidth="1"/>
    <col min="4091" max="4092" width="3" style="1" customWidth="1"/>
    <col min="4093" max="4098" width="3.28515625" style="1" customWidth="1"/>
    <col min="4099" max="4100" width="9.140625" style="1" customWidth="1"/>
    <col min="4101" max="4104" width="3.28515625" style="1" customWidth="1"/>
    <col min="4105" max="4105" width="4.140625" style="1" customWidth="1"/>
    <col min="4106" max="4318" width="10.28515625" style="1"/>
    <col min="4319" max="4327" width="9.140625" style="1" customWidth="1"/>
    <col min="4328" max="4328" width="1" style="1" customWidth="1"/>
    <col min="4329" max="4332" width="3.28515625" style="1" customWidth="1"/>
    <col min="4333" max="4333" width="1.85546875" style="1" customWidth="1"/>
    <col min="4334" max="4334" width="17.85546875" style="1" customWidth="1"/>
    <col min="4335" max="4335" width="1.85546875" style="1" customWidth="1"/>
    <col min="4336" max="4339" width="3.28515625" style="1" customWidth="1"/>
    <col min="4340" max="4340" width="1.85546875" style="1" customWidth="1"/>
    <col min="4341" max="4341" width="12.42578125" style="1" customWidth="1"/>
    <col min="4342" max="4342" width="1.85546875" style="1" customWidth="1"/>
    <col min="4343" max="4345" width="3" style="1" customWidth="1"/>
    <col min="4346" max="4346" width="4.42578125" style="1" customWidth="1"/>
    <col min="4347" max="4348" width="3" style="1" customWidth="1"/>
    <col min="4349" max="4354" width="3.28515625" style="1" customWidth="1"/>
    <col min="4355" max="4356" width="9.140625" style="1" customWidth="1"/>
    <col min="4357" max="4360" width="3.28515625" style="1" customWidth="1"/>
    <col min="4361" max="4361" width="4.140625" style="1" customWidth="1"/>
    <col min="4362" max="4574" width="10.28515625" style="1"/>
    <col min="4575" max="4583" width="9.140625" style="1" customWidth="1"/>
    <col min="4584" max="4584" width="1" style="1" customWidth="1"/>
    <col min="4585" max="4588" width="3.28515625" style="1" customWidth="1"/>
    <col min="4589" max="4589" width="1.85546875" style="1" customWidth="1"/>
    <col min="4590" max="4590" width="17.85546875" style="1" customWidth="1"/>
    <col min="4591" max="4591" width="1.85546875" style="1" customWidth="1"/>
    <col min="4592" max="4595" width="3.28515625" style="1" customWidth="1"/>
    <col min="4596" max="4596" width="1.85546875" style="1" customWidth="1"/>
    <col min="4597" max="4597" width="12.42578125" style="1" customWidth="1"/>
    <col min="4598" max="4598" width="1.85546875" style="1" customWidth="1"/>
    <col min="4599" max="4601" width="3" style="1" customWidth="1"/>
    <col min="4602" max="4602" width="4.42578125" style="1" customWidth="1"/>
    <col min="4603" max="4604" width="3" style="1" customWidth="1"/>
    <col min="4605" max="4610" width="3.28515625" style="1" customWidth="1"/>
    <col min="4611" max="4612" width="9.140625" style="1" customWidth="1"/>
    <col min="4613" max="4616" width="3.28515625" style="1" customWidth="1"/>
    <col min="4617" max="4617" width="4.140625" style="1" customWidth="1"/>
    <col min="4618" max="4830" width="10.28515625" style="1"/>
    <col min="4831" max="4839" width="9.140625" style="1" customWidth="1"/>
    <col min="4840" max="4840" width="1" style="1" customWidth="1"/>
    <col min="4841" max="4844" width="3.28515625" style="1" customWidth="1"/>
    <col min="4845" max="4845" width="1.85546875" style="1" customWidth="1"/>
    <col min="4846" max="4846" width="17.85546875" style="1" customWidth="1"/>
    <col min="4847" max="4847" width="1.85546875" style="1" customWidth="1"/>
    <col min="4848" max="4851" width="3.28515625" style="1" customWidth="1"/>
    <col min="4852" max="4852" width="1.85546875" style="1" customWidth="1"/>
    <col min="4853" max="4853" width="12.42578125" style="1" customWidth="1"/>
    <col min="4854" max="4854" width="1.85546875" style="1" customWidth="1"/>
    <col min="4855" max="4857" width="3" style="1" customWidth="1"/>
    <col min="4858" max="4858" width="4.42578125" style="1" customWidth="1"/>
    <col min="4859" max="4860" width="3" style="1" customWidth="1"/>
    <col min="4861" max="4866" width="3.28515625" style="1" customWidth="1"/>
    <col min="4867" max="4868" width="9.140625" style="1" customWidth="1"/>
    <col min="4869" max="4872" width="3.28515625" style="1" customWidth="1"/>
    <col min="4873" max="4873" width="4.140625" style="1" customWidth="1"/>
    <col min="4874" max="5086" width="10.28515625" style="1"/>
    <col min="5087" max="5095" width="9.140625" style="1" customWidth="1"/>
    <col min="5096" max="5096" width="1" style="1" customWidth="1"/>
    <col min="5097" max="5100" width="3.28515625" style="1" customWidth="1"/>
    <col min="5101" max="5101" width="1.85546875" style="1" customWidth="1"/>
    <col min="5102" max="5102" width="17.85546875" style="1" customWidth="1"/>
    <col min="5103" max="5103" width="1.85546875" style="1" customWidth="1"/>
    <col min="5104" max="5107" width="3.28515625" style="1" customWidth="1"/>
    <col min="5108" max="5108" width="1.85546875" style="1" customWidth="1"/>
    <col min="5109" max="5109" width="12.42578125" style="1" customWidth="1"/>
    <col min="5110" max="5110" width="1.85546875" style="1" customWidth="1"/>
    <col min="5111" max="5113" width="3" style="1" customWidth="1"/>
    <col min="5114" max="5114" width="4.42578125" style="1" customWidth="1"/>
    <col min="5115" max="5116" width="3" style="1" customWidth="1"/>
    <col min="5117" max="5122" width="3.28515625" style="1" customWidth="1"/>
    <col min="5123" max="5124" width="9.140625" style="1" customWidth="1"/>
    <col min="5125" max="5128" width="3.28515625" style="1" customWidth="1"/>
    <col min="5129" max="5129" width="4.140625" style="1" customWidth="1"/>
    <col min="5130" max="5342" width="10.28515625" style="1"/>
    <col min="5343" max="5351" width="9.140625" style="1" customWidth="1"/>
    <col min="5352" max="5352" width="1" style="1" customWidth="1"/>
    <col min="5353" max="5356" width="3.28515625" style="1" customWidth="1"/>
    <col min="5357" max="5357" width="1.85546875" style="1" customWidth="1"/>
    <col min="5358" max="5358" width="17.85546875" style="1" customWidth="1"/>
    <col min="5359" max="5359" width="1.85546875" style="1" customWidth="1"/>
    <col min="5360" max="5363" width="3.28515625" style="1" customWidth="1"/>
    <col min="5364" max="5364" width="1.85546875" style="1" customWidth="1"/>
    <col min="5365" max="5365" width="12.42578125" style="1" customWidth="1"/>
    <col min="5366" max="5366" width="1.85546875" style="1" customWidth="1"/>
    <col min="5367" max="5369" width="3" style="1" customWidth="1"/>
    <col min="5370" max="5370" width="4.42578125" style="1" customWidth="1"/>
    <col min="5371" max="5372" width="3" style="1" customWidth="1"/>
    <col min="5373" max="5378" width="3.28515625" style="1" customWidth="1"/>
    <col min="5379" max="5380" width="9.140625" style="1" customWidth="1"/>
    <col min="5381" max="5384" width="3.28515625" style="1" customWidth="1"/>
    <col min="5385" max="5385" width="4.140625" style="1" customWidth="1"/>
    <col min="5386" max="5598" width="10.28515625" style="1"/>
    <col min="5599" max="5607" width="9.140625" style="1" customWidth="1"/>
    <col min="5608" max="5608" width="1" style="1" customWidth="1"/>
    <col min="5609" max="5612" width="3.28515625" style="1" customWidth="1"/>
    <col min="5613" max="5613" width="1.85546875" style="1" customWidth="1"/>
    <col min="5614" max="5614" width="17.85546875" style="1" customWidth="1"/>
    <col min="5615" max="5615" width="1.85546875" style="1" customWidth="1"/>
    <col min="5616" max="5619" width="3.28515625" style="1" customWidth="1"/>
    <col min="5620" max="5620" width="1.85546875" style="1" customWidth="1"/>
    <col min="5621" max="5621" width="12.42578125" style="1" customWidth="1"/>
    <col min="5622" max="5622" width="1.85546875" style="1" customWidth="1"/>
    <col min="5623" max="5625" width="3" style="1" customWidth="1"/>
    <col min="5626" max="5626" width="4.42578125" style="1" customWidth="1"/>
    <col min="5627" max="5628" width="3" style="1" customWidth="1"/>
    <col min="5629" max="5634" width="3.28515625" style="1" customWidth="1"/>
    <col min="5635" max="5636" width="9.140625" style="1" customWidth="1"/>
    <col min="5637" max="5640" width="3.28515625" style="1" customWidth="1"/>
    <col min="5641" max="5641" width="4.140625" style="1" customWidth="1"/>
    <col min="5642" max="5854" width="10.28515625" style="1"/>
    <col min="5855" max="5863" width="9.140625" style="1" customWidth="1"/>
    <col min="5864" max="5864" width="1" style="1" customWidth="1"/>
    <col min="5865" max="5868" width="3.28515625" style="1" customWidth="1"/>
    <col min="5869" max="5869" width="1.85546875" style="1" customWidth="1"/>
    <col min="5870" max="5870" width="17.85546875" style="1" customWidth="1"/>
    <col min="5871" max="5871" width="1.85546875" style="1" customWidth="1"/>
    <col min="5872" max="5875" width="3.28515625" style="1" customWidth="1"/>
    <col min="5876" max="5876" width="1.85546875" style="1" customWidth="1"/>
    <col min="5877" max="5877" width="12.42578125" style="1" customWidth="1"/>
    <col min="5878" max="5878" width="1.85546875" style="1" customWidth="1"/>
    <col min="5879" max="5881" width="3" style="1" customWidth="1"/>
    <col min="5882" max="5882" width="4.42578125" style="1" customWidth="1"/>
    <col min="5883" max="5884" width="3" style="1" customWidth="1"/>
    <col min="5885" max="5890" width="3.28515625" style="1" customWidth="1"/>
    <col min="5891" max="5892" width="9.140625" style="1" customWidth="1"/>
    <col min="5893" max="5896" width="3.28515625" style="1" customWidth="1"/>
    <col min="5897" max="5897" width="4.140625" style="1" customWidth="1"/>
    <col min="5898" max="6110" width="10.28515625" style="1"/>
    <col min="6111" max="6119" width="9.140625" style="1" customWidth="1"/>
    <col min="6120" max="6120" width="1" style="1" customWidth="1"/>
    <col min="6121" max="6124" width="3.28515625" style="1" customWidth="1"/>
    <col min="6125" max="6125" width="1.85546875" style="1" customWidth="1"/>
    <col min="6126" max="6126" width="17.85546875" style="1" customWidth="1"/>
    <col min="6127" max="6127" width="1.85546875" style="1" customWidth="1"/>
    <col min="6128" max="6131" width="3.28515625" style="1" customWidth="1"/>
    <col min="6132" max="6132" width="1.85546875" style="1" customWidth="1"/>
    <col min="6133" max="6133" width="12.42578125" style="1" customWidth="1"/>
    <col min="6134" max="6134" width="1.85546875" style="1" customWidth="1"/>
    <col min="6135" max="6137" width="3" style="1" customWidth="1"/>
    <col min="6138" max="6138" width="4.42578125" style="1" customWidth="1"/>
    <col min="6139" max="6140" width="3" style="1" customWidth="1"/>
    <col min="6141" max="6146" width="3.28515625" style="1" customWidth="1"/>
    <col min="6147" max="6148" width="9.140625" style="1" customWidth="1"/>
    <col min="6149" max="6152" width="3.28515625" style="1" customWidth="1"/>
    <col min="6153" max="6153" width="4.140625" style="1" customWidth="1"/>
    <col min="6154" max="6366" width="10.28515625" style="1"/>
    <col min="6367" max="6375" width="9.140625" style="1" customWidth="1"/>
    <col min="6376" max="6376" width="1" style="1" customWidth="1"/>
    <col min="6377" max="6380" width="3.28515625" style="1" customWidth="1"/>
    <col min="6381" max="6381" width="1.85546875" style="1" customWidth="1"/>
    <col min="6382" max="6382" width="17.85546875" style="1" customWidth="1"/>
    <col min="6383" max="6383" width="1.85546875" style="1" customWidth="1"/>
    <col min="6384" max="6387" width="3.28515625" style="1" customWidth="1"/>
    <col min="6388" max="6388" width="1.85546875" style="1" customWidth="1"/>
    <col min="6389" max="6389" width="12.42578125" style="1" customWidth="1"/>
    <col min="6390" max="6390" width="1.85546875" style="1" customWidth="1"/>
    <col min="6391" max="6393" width="3" style="1" customWidth="1"/>
    <col min="6394" max="6394" width="4.42578125" style="1" customWidth="1"/>
    <col min="6395" max="6396" width="3" style="1" customWidth="1"/>
    <col min="6397" max="6402" width="3.28515625" style="1" customWidth="1"/>
    <col min="6403" max="6404" width="9.140625" style="1" customWidth="1"/>
    <col min="6405" max="6408" width="3.28515625" style="1" customWidth="1"/>
    <col min="6409" max="6409" width="4.140625" style="1" customWidth="1"/>
    <col min="6410" max="6622" width="10.28515625" style="1"/>
    <col min="6623" max="6631" width="9.140625" style="1" customWidth="1"/>
    <col min="6632" max="6632" width="1" style="1" customWidth="1"/>
    <col min="6633" max="6636" width="3.28515625" style="1" customWidth="1"/>
    <col min="6637" max="6637" width="1.85546875" style="1" customWidth="1"/>
    <col min="6638" max="6638" width="17.85546875" style="1" customWidth="1"/>
    <col min="6639" max="6639" width="1.85546875" style="1" customWidth="1"/>
    <col min="6640" max="6643" width="3.28515625" style="1" customWidth="1"/>
    <col min="6644" max="6644" width="1.85546875" style="1" customWidth="1"/>
    <col min="6645" max="6645" width="12.42578125" style="1" customWidth="1"/>
    <col min="6646" max="6646" width="1.85546875" style="1" customWidth="1"/>
    <col min="6647" max="6649" width="3" style="1" customWidth="1"/>
    <col min="6650" max="6650" width="4.42578125" style="1" customWidth="1"/>
    <col min="6651" max="6652" width="3" style="1" customWidth="1"/>
    <col min="6653" max="6658" width="3.28515625" style="1" customWidth="1"/>
    <col min="6659" max="6660" width="9.140625" style="1" customWidth="1"/>
    <col min="6661" max="6664" width="3.28515625" style="1" customWidth="1"/>
    <col min="6665" max="6665" width="4.140625" style="1" customWidth="1"/>
    <col min="6666" max="6878" width="10.28515625" style="1"/>
    <col min="6879" max="6887" width="9.140625" style="1" customWidth="1"/>
    <col min="6888" max="6888" width="1" style="1" customWidth="1"/>
    <col min="6889" max="6892" width="3.28515625" style="1" customWidth="1"/>
    <col min="6893" max="6893" width="1.85546875" style="1" customWidth="1"/>
    <col min="6894" max="6894" width="17.85546875" style="1" customWidth="1"/>
    <col min="6895" max="6895" width="1.85546875" style="1" customWidth="1"/>
    <col min="6896" max="6899" width="3.28515625" style="1" customWidth="1"/>
    <col min="6900" max="6900" width="1.85546875" style="1" customWidth="1"/>
    <col min="6901" max="6901" width="12.42578125" style="1" customWidth="1"/>
    <col min="6902" max="6902" width="1.85546875" style="1" customWidth="1"/>
    <col min="6903" max="6905" width="3" style="1" customWidth="1"/>
    <col min="6906" max="6906" width="4.42578125" style="1" customWidth="1"/>
    <col min="6907" max="6908" width="3" style="1" customWidth="1"/>
    <col min="6909" max="6914" width="3.28515625" style="1" customWidth="1"/>
    <col min="6915" max="6916" width="9.140625" style="1" customWidth="1"/>
    <col min="6917" max="6920" width="3.28515625" style="1" customWidth="1"/>
    <col min="6921" max="6921" width="4.140625" style="1" customWidth="1"/>
    <col min="6922" max="7134" width="10.28515625" style="1"/>
    <col min="7135" max="7143" width="9.140625" style="1" customWidth="1"/>
    <col min="7144" max="7144" width="1" style="1" customWidth="1"/>
    <col min="7145" max="7148" width="3.28515625" style="1" customWidth="1"/>
    <col min="7149" max="7149" width="1.85546875" style="1" customWidth="1"/>
    <col min="7150" max="7150" width="17.85546875" style="1" customWidth="1"/>
    <col min="7151" max="7151" width="1.85546875" style="1" customWidth="1"/>
    <col min="7152" max="7155" width="3.28515625" style="1" customWidth="1"/>
    <col min="7156" max="7156" width="1.85546875" style="1" customWidth="1"/>
    <col min="7157" max="7157" width="12.42578125" style="1" customWidth="1"/>
    <col min="7158" max="7158" width="1.85546875" style="1" customWidth="1"/>
    <col min="7159" max="7161" width="3" style="1" customWidth="1"/>
    <col min="7162" max="7162" width="4.42578125" style="1" customWidth="1"/>
    <col min="7163" max="7164" width="3" style="1" customWidth="1"/>
    <col min="7165" max="7170" width="3.28515625" style="1" customWidth="1"/>
    <col min="7171" max="7172" width="9.140625" style="1" customWidth="1"/>
    <col min="7173" max="7176" width="3.28515625" style="1" customWidth="1"/>
    <col min="7177" max="7177" width="4.140625" style="1" customWidth="1"/>
    <col min="7178" max="7390" width="10.28515625" style="1"/>
    <col min="7391" max="7399" width="9.140625" style="1" customWidth="1"/>
    <col min="7400" max="7400" width="1" style="1" customWidth="1"/>
    <col min="7401" max="7404" width="3.28515625" style="1" customWidth="1"/>
    <col min="7405" max="7405" width="1.85546875" style="1" customWidth="1"/>
    <col min="7406" max="7406" width="17.85546875" style="1" customWidth="1"/>
    <col min="7407" max="7407" width="1.85546875" style="1" customWidth="1"/>
    <col min="7408" max="7411" width="3.28515625" style="1" customWidth="1"/>
    <col min="7412" max="7412" width="1.85546875" style="1" customWidth="1"/>
    <col min="7413" max="7413" width="12.42578125" style="1" customWidth="1"/>
    <col min="7414" max="7414" width="1.85546875" style="1" customWidth="1"/>
    <col min="7415" max="7417" width="3" style="1" customWidth="1"/>
    <col min="7418" max="7418" width="4.42578125" style="1" customWidth="1"/>
    <col min="7419" max="7420" width="3" style="1" customWidth="1"/>
    <col min="7421" max="7426" width="3.28515625" style="1" customWidth="1"/>
    <col min="7427" max="7428" width="9.140625" style="1" customWidth="1"/>
    <col min="7429" max="7432" width="3.28515625" style="1" customWidth="1"/>
    <col min="7433" max="7433" width="4.140625" style="1" customWidth="1"/>
    <col min="7434" max="7646" width="10.28515625" style="1"/>
    <col min="7647" max="7655" width="9.140625" style="1" customWidth="1"/>
    <col min="7656" max="7656" width="1" style="1" customWidth="1"/>
    <col min="7657" max="7660" width="3.28515625" style="1" customWidth="1"/>
    <col min="7661" max="7661" width="1.85546875" style="1" customWidth="1"/>
    <col min="7662" max="7662" width="17.85546875" style="1" customWidth="1"/>
    <col min="7663" max="7663" width="1.85546875" style="1" customWidth="1"/>
    <col min="7664" max="7667" width="3.28515625" style="1" customWidth="1"/>
    <col min="7668" max="7668" width="1.85546875" style="1" customWidth="1"/>
    <col min="7669" max="7669" width="12.42578125" style="1" customWidth="1"/>
    <col min="7670" max="7670" width="1.85546875" style="1" customWidth="1"/>
    <col min="7671" max="7673" width="3" style="1" customWidth="1"/>
    <col min="7674" max="7674" width="4.42578125" style="1" customWidth="1"/>
    <col min="7675" max="7676" width="3" style="1" customWidth="1"/>
    <col min="7677" max="7682" width="3.28515625" style="1" customWidth="1"/>
    <col min="7683" max="7684" width="9.140625" style="1" customWidth="1"/>
    <col min="7685" max="7688" width="3.28515625" style="1" customWidth="1"/>
    <col min="7689" max="7689" width="4.140625" style="1" customWidth="1"/>
    <col min="7690" max="7902" width="10.28515625" style="1"/>
    <col min="7903" max="7911" width="9.140625" style="1" customWidth="1"/>
    <col min="7912" max="7912" width="1" style="1" customWidth="1"/>
    <col min="7913" max="7916" width="3.28515625" style="1" customWidth="1"/>
    <col min="7917" max="7917" width="1.85546875" style="1" customWidth="1"/>
    <col min="7918" max="7918" width="17.85546875" style="1" customWidth="1"/>
    <col min="7919" max="7919" width="1.85546875" style="1" customWidth="1"/>
    <col min="7920" max="7923" width="3.28515625" style="1" customWidth="1"/>
    <col min="7924" max="7924" width="1.85546875" style="1" customWidth="1"/>
    <col min="7925" max="7925" width="12.42578125" style="1" customWidth="1"/>
    <col min="7926" max="7926" width="1.85546875" style="1" customWidth="1"/>
    <col min="7927" max="7929" width="3" style="1" customWidth="1"/>
    <col min="7930" max="7930" width="4.42578125" style="1" customWidth="1"/>
    <col min="7931" max="7932" width="3" style="1" customWidth="1"/>
    <col min="7933" max="7938" width="3.28515625" style="1" customWidth="1"/>
    <col min="7939" max="7940" width="9.140625" style="1" customWidth="1"/>
    <col min="7941" max="7944" width="3.28515625" style="1" customWidth="1"/>
    <col min="7945" max="7945" width="4.140625" style="1" customWidth="1"/>
    <col min="7946" max="8158" width="10.28515625" style="1"/>
    <col min="8159" max="8167" width="9.140625" style="1" customWidth="1"/>
    <col min="8168" max="8168" width="1" style="1" customWidth="1"/>
    <col min="8169" max="8172" width="3.28515625" style="1" customWidth="1"/>
    <col min="8173" max="8173" width="1.85546875" style="1" customWidth="1"/>
    <col min="8174" max="8174" width="17.85546875" style="1" customWidth="1"/>
    <col min="8175" max="8175" width="1.85546875" style="1" customWidth="1"/>
    <col min="8176" max="8179" width="3.28515625" style="1" customWidth="1"/>
    <col min="8180" max="8180" width="1.85546875" style="1" customWidth="1"/>
    <col min="8181" max="8181" width="12.42578125" style="1" customWidth="1"/>
    <col min="8182" max="8182" width="1.85546875" style="1" customWidth="1"/>
    <col min="8183" max="8185" width="3" style="1" customWidth="1"/>
    <col min="8186" max="8186" width="4.42578125" style="1" customWidth="1"/>
    <col min="8187" max="8188" width="3" style="1" customWidth="1"/>
    <col min="8189" max="8194" width="3.28515625" style="1" customWidth="1"/>
    <col min="8195" max="8196" width="9.140625" style="1" customWidth="1"/>
    <col min="8197" max="8200" width="3.28515625" style="1" customWidth="1"/>
    <col min="8201" max="8201" width="4.140625" style="1" customWidth="1"/>
    <col min="8202" max="8414" width="10.28515625" style="1"/>
    <col min="8415" max="8423" width="9.140625" style="1" customWidth="1"/>
    <col min="8424" max="8424" width="1" style="1" customWidth="1"/>
    <col min="8425" max="8428" width="3.28515625" style="1" customWidth="1"/>
    <col min="8429" max="8429" width="1.85546875" style="1" customWidth="1"/>
    <col min="8430" max="8430" width="17.85546875" style="1" customWidth="1"/>
    <col min="8431" max="8431" width="1.85546875" style="1" customWidth="1"/>
    <col min="8432" max="8435" width="3.28515625" style="1" customWidth="1"/>
    <col min="8436" max="8436" width="1.85546875" style="1" customWidth="1"/>
    <col min="8437" max="8437" width="12.42578125" style="1" customWidth="1"/>
    <col min="8438" max="8438" width="1.85546875" style="1" customWidth="1"/>
    <col min="8439" max="8441" width="3" style="1" customWidth="1"/>
    <col min="8442" max="8442" width="4.42578125" style="1" customWidth="1"/>
    <col min="8443" max="8444" width="3" style="1" customWidth="1"/>
    <col min="8445" max="8450" width="3.28515625" style="1" customWidth="1"/>
    <col min="8451" max="8452" width="9.140625" style="1" customWidth="1"/>
    <col min="8453" max="8456" width="3.28515625" style="1" customWidth="1"/>
    <col min="8457" max="8457" width="4.140625" style="1" customWidth="1"/>
    <col min="8458" max="8670" width="10.28515625" style="1"/>
    <col min="8671" max="8679" width="9.140625" style="1" customWidth="1"/>
    <col min="8680" max="8680" width="1" style="1" customWidth="1"/>
    <col min="8681" max="8684" width="3.28515625" style="1" customWidth="1"/>
    <col min="8685" max="8685" width="1.85546875" style="1" customWidth="1"/>
    <col min="8686" max="8686" width="17.85546875" style="1" customWidth="1"/>
    <col min="8687" max="8687" width="1.85546875" style="1" customWidth="1"/>
    <col min="8688" max="8691" width="3.28515625" style="1" customWidth="1"/>
    <col min="8692" max="8692" width="1.85546875" style="1" customWidth="1"/>
    <col min="8693" max="8693" width="12.42578125" style="1" customWidth="1"/>
    <col min="8694" max="8694" width="1.85546875" style="1" customWidth="1"/>
    <col min="8695" max="8697" width="3" style="1" customWidth="1"/>
    <col min="8698" max="8698" width="4.42578125" style="1" customWidth="1"/>
    <col min="8699" max="8700" width="3" style="1" customWidth="1"/>
    <col min="8701" max="8706" width="3.28515625" style="1" customWidth="1"/>
    <col min="8707" max="8708" width="9.140625" style="1" customWidth="1"/>
    <col min="8709" max="8712" width="3.28515625" style="1" customWidth="1"/>
    <col min="8713" max="8713" width="4.140625" style="1" customWidth="1"/>
    <col min="8714" max="8926" width="10.28515625" style="1"/>
    <col min="8927" max="8935" width="9.140625" style="1" customWidth="1"/>
    <col min="8936" max="8936" width="1" style="1" customWidth="1"/>
    <col min="8937" max="8940" width="3.28515625" style="1" customWidth="1"/>
    <col min="8941" max="8941" width="1.85546875" style="1" customWidth="1"/>
    <col min="8942" max="8942" width="17.85546875" style="1" customWidth="1"/>
    <col min="8943" max="8943" width="1.85546875" style="1" customWidth="1"/>
    <col min="8944" max="8947" width="3.28515625" style="1" customWidth="1"/>
    <col min="8948" max="8948" width="1.85546875" style="1" customWidth="1"/>
    <col min="8949" max="8949" width="12.42578125" style="1" customWidth="1"/>
    <col min="8950" max="8950" width="1.85546875" style="1" customWidth="1"/>
    <col min="8951" max="8953" width="3" style="1" customWidth="1"/>
    <col min="8954" max="8954" width="4.42578125" style="1" customWidth="1"/>
    <col min="8955" max="8956" width="3" style="1" customWidth="1"/>
    <col min="8957" max="8962" width="3.28515625" style="1" customWidth="1"/>
    <col min="8963" max="8964" width="9.140625" style="1" customWidth="1"/>
    <col min="8965" max="8968" width="3.28515625" style="1" customWidth="1"/>
    <col min="8969" max="8969" width="4.140625" style="1" customWidth="1"/>
    <col min="8970" max="9182" width="10.28515625" style="1"/>
    <col min="9183" max="9191" width="9.140625" style="1" customWidth="1"/>
    <col min="9192" max="9192" width="1" style="1" customWidth="1"/>
    <col min="9193" max="9196" width="3.28515625" style="1" customWidth="1"/>
    <col min="9197" max="9197" width="1.85546875" style="1" customWidth="1"/>
    <col min="9198" max="9198" width="17.85546875" style="1" customWidth="1"/>
    <col min="9199" max="9199" width="1.85546875" style="1" customWidth="1"/>
    <col min="9200" max="9203" width="3.28515625" style="1" customWidth="1"/>
    <col min="9204" max="9204" width="1.85546875" style="1" customWidth="1"/>
    <col min="9205" max="9205" width="12.42578125" style="1" customWidth="1"/>
    <col min="9206" max="9206" width="1.85546875" style="1" customWidth="1"/>
    <col min="9207" max="9209" width="3" style="1" customWidth="1"/>
    <col min="9210" max="9210" width="4.42578125" style="1" customWidth="1"/>
    <col min="9211" max="9212" width="3" style="1" customWidth="1"/>
    <col min="9213" max="9218" width="3.28515625" style="1" customWidth="1"/>
    <col min="9219" max="9220" width="9.140625" style="1" customWidth="1"/>
    <col min="9221" max="9224" width="3.28515625" style="1" customWidth="1"/>
    <col min="9225" max="9225" width="4.140625" style="1" customWidth="1"/>
    <col min="9226" max="9438" width="10.28515625" style="1"/>
    <col min="9439" max="9447" width="9.140625" style="1" customWidth="1"/>
    <col min="9448" max="9448" width="1" style="1" customWidth="1"/>
    <col min="9449" max="9452" width="3.28515625" style="1" customWidth="1"/>
    <col min="9453" max="9453" width="1.85546875" style="1" customWidth="1"/>
    <col min="9454" max="9454" width="17.85546875" style="1" customWidth="1"/>
    <col min="9455" max="9455" width="1.85546875" style="1" customWidth="1"/>
    <col min="9456" max="9459" width="3.28515625" style="1" customWidth="1"/>
    <col min="9460" max="9460" width="1.85546875" style="1" customWidth="1"/>
    <col min="9461" max="9461" width="12.42578125" style="1" customWidth="1"/>
    <col min="9462" max="9462" width="1.85546875" style="1" customWidth="1"/>
    <col min="9463" max="9465" width="3" style="1" customWidth="1"/>
    <col min="9466" max="9466" width="4.42578125" style="1" customWidth="1"/>
    <col min="9467" max="9468" width="3" style="1" customWidth="1"/>
    <col min="9469" max="9474" width="3.28515625" style="1" customWidth="1"/>
    <col min="9475" max="9476" width="9.140625" style="1" customWidth="1"/>
    <col min="9477" max="9480" width="3.28515625" style="1" customWidth="1"/>
    <col min="9481" max="9481" width="4.140625" style="1" customWidth="1"/>
    <col min="9482" max="9694" width="10.28515625" style="1"/>
    <col min="9695" max="9703" width="9.140625" style="1" customWidth="1"/>
    <col min="9704" max="9704" width="1" style="1" customWidth="1"/>
    <col min="9705" max="9708" width="3.28515625" style="1" customWidth="1"/>
    <col min="9709" max="9709" width="1.85546875" style="1" customWidth="1"/>
    <col min="9710" max="9710" width="17.85546875" style="1" customWidth="1"/>
    <col min="9711" max="9711" width="1.85546875" style="1" customWidth="1"/>
    <col min="9712" max="9715" width="3.28515625" style="1" customWidth="1"/>
    <col min="9716" max="9716" width="1.85546875" style="1" customWidth="1"/>
    <col min="9717" max="9717" width="12.42578125" style="1" customWidth="1"/>
    <col min="9718" max="9718" width="1.85546875" style="1" customWidth="1"/>
    <col min="9719" max="9721" width="3" style="1" customWidth="1"/>
    <col min="9722" max="9722" width="4.42578125" style="1" customWidth="1"/>
    <col min="9723" max="9724" width="3" style="1" customWidth="1"/>
    <col min="9725" max="9730" width="3.28515625" style="1" customWidth="1"/>
    <col min="9731" max="9732" width="9.140625" style="1" customWidth="1"/>
    <col min="9733" max="9736" width="3.28515625" style="1" customWidth="1"/>
    <col min="9737" max="9737" width="4.140625" style="1" customWidth="1"/>
    <col min="9738" max="9950" width="10.28515625" style="1"/>
    <col min="9951" max="9959" width="9.140625" style="1" customWidth="1"/>
    <col min="9960" max="9960" width="1" style="1" customWidth="1"/>
    <col min="9961" max="9964" width="3.28515625" style="1" customWidth="1"/>
    <col min="9965" max="9965" width="1.85546875" style="1" customWidth="1"/>
    <col min="9966" max="9966" width="17.85546875" style="1" customWidth="1"/>
    <col min="9967" max="9967" width="1.85546875" style="1" customWidth="1"/>
    <col min="9968" max="9971" width="3.28515625" style="1" customWidth="1"/>
    <col min="9972" max="9972" width="1.85546875" style="1" customWidth="1"/>
    <col min="9973" max="9973" width="12.42578125" style="1" customWidth="1"/>
    <col min="9974" max="9974" width="1.85546875" style="1" customWidth="1"/>
    <col min="9975" max="9977" width="3" style="1" customWidth="1"/>
    <col min="9978" max="9978" width="4.42578125" style="1" customWidth="1"/>
    <col min="9979" max="9980" width="3" style="1" customWidth="1"/>
    <col min="9981" max="9986" width="3.28515625" style="1" customWidth="1"/>
    <col min="9987" max="9988" width="9.140625" style="1" customWidth="1"/>
    <col min="9989" max="9992" width="3.28515625" style="1" customWidth="1"/>
    <col min="9993" max="9993" width="4.140625" style="1" customWidth="1"/>
    <col min="9994" max="10206" width="10.28515625" style="1"/>
    <col min="10207" max="10215" width="9.140625" style="1" customWidth="1"/>
    <col min="10216" max="10216" width="1" style="1" customWidth="1"/>
    <col min="10217" max="10220" width="3.28515625" style="1" customWidth="1"/>
    <col min="10221" max="10221" width="1.85546875" style="1" customWidth="1"/>
    <col min="10222" max="10222" width="17.85546875" style="1" customWidth="1"/>
    <col min="10223" max="10223" width="1.85546875" style="1" customWidth="1"/>
    <col min="10224" max="10227" width="3.28515625" style="1" customWidth="1"/>
    <col min="10228" max="10228" width="1.85546875" style="1" customWidth="1"/>
    <col min="10229" max="10229" width="12.42578125" style="1" customWidth="1"/>
    <col min="10230" max="10230" width="1.85546875" style="1" customWidth="1"/>
    <col min="10231" max="10233" width="3" style="1" customWidth="1"/>
    <col min="10234" max="10234" width="4.42578125" style="1" customWidth="1"/>
    <col min="10235" max="10236" width="3" style="1" customWidth="1"/>
    <col min="10237" max="10242" width="3.28515625" style="1" customWidth="1"/>
    <col min="10243" max="10244" width="9.140625" style="1" customWidth="1"/>
    <col min="10245" max="10248" width="3.28515625" style="1" customWidth="1"/>
    <col min="10249" max="10249" width="4.140625" style="1" customWidth="1"/>
    <col min="10250" max="10462" width="10.28515625" style="1"/>
    <col min="10463" max="10471" width="9.140625" style="1" customWidth="1"/>
    <col min="10472" max="10472" width="1" style="1" customWidth="1"/>
    <col min="10473" max="10476" width="3.28515625" style="1" customWidth="1"/>
    <col min="10477" max="10477" width="1.85546875" style="1" customWidth="1"/>
    <col min="10478" max="10478" width="17.85546875" style="1" customWidth="1"/>
    <col min="10479" max="10479" width="1.85546875" style="1" customWidth="1"/>
    <col min="10480" max="10483" width="3.28515625" style="1" customWidth="1"/>
    <col min="10484" max="10484" width="1.85546875" style="1" customWidth="1"/>
    <col min="10485" max="10485" width="12.42578125" style="1" customWidth="1"/>
    <col min="10486" max="10486" width="1.85546875" style="1" customWidth="1"/>
    <col min="10487" max="10489" width="3" style="1" customWidth="1"/>
    <col min="10490" max="10490" width="4.42578125" style="1" customWidth="1"/>
    <col min="10491" max="10492" width="3" style="1" customWidth="1"/>
    <col min="10493" max="10498" width="3.28515625" style="1" customWidth="1"/>
    <col min="10499" max="10500" width="9.140625" style="1" customWidth="1"/>
    <col min="10501" max="10504" width="3.28515625" style="1" customWidth="1"/>
    <col min="10505" max="10505" width="4.140625" style="1" customWidth="1"/>
    <col min="10506" max="10718" width="10.28515625" style="1"/>
    <col min="10719" max="10727" width="9.140625" style="1" customWidth="1"/>
    <col min="10728" max="10728" width="1" style="1" customWidth="1"/>
    <col min="10729" max="10732" width="3.28515625" style="1" customWidth="1"/>
    <col min="10733" max="10733" width="1.85546875" style="1" customWidth="1"/>
    <col min="10734" max="10734" width="17.85546875" style="1" customWidth="1"/>
    <col min="10735" max="10735" width="1.85546875" style="1" customWidth="1"/>
    <col min="10736" max="10739" width="3.28515625" style="1" customWidth="1"/>
    <col min="10740" max="10740" width="1.85546875" style="1" customWidth="1"/>
    <col min="10741" max="10741" width="12.42578125" style="1" customWidth="1"/>
    <col min="10742" max="10742" width="1.85546875" style="1" customWidth="1"/>
    <col min="10743" max="10745" width="3" style="1" customWidth="1"/>
    <col min="10746" max="10746" width="4.42578125" style="1" customWidth="1"/>
    <col min="10747" max="10748" width="3" style="1" customWidth="1"/>
    <col min="10749" max="10754" width="3.28515625" style="1" customWidth="1"/>
    <col min="10755" max="10756" width="9.140625" style="1" customWidth="1"/>
    <col min="10757" max="10760" width="3.28515625" style="1" customWidth="1"/>
    <col min="10761" max="10761" width="4.140625" style="1" customWidth="1"/>
    <col min="10762" max="10974" width="10.28515625" style="1"/>
    <col min="10975" max="10983" width="9.140625" style="1" customWidth="1"/>
    <col min="10984" max="10984" width="1" style="1" customWidth="1"/>
    <col min="10985" max="10988" width="3.28515625" style="1" customWidth="1"/>
    <col min="10989" max="10989" width="1.85546875" style="1" customWidth="1"/>
    <col min="10990" max="10990" width="17.85546875" style="1" customWidth="1"/>
    <col min="10991" max="10991" width="1.85546875" style="1" customWidth="1"/>
    <col min="10992" max="10995" width="3.28515625" style="1" customWidth="1"/>
    <col min="10996" max="10996" width="1.85546875" style="1" customWidth="1"/>
    <col min="10997" max="10997" width="12.42578125" style="1" customWidth="1"/>
    <col min="10998" max="10998" width="1.85546875" style="1" customWidth="1"/>
    <col min="10999" max="11001" width="3" style="1" customWidth="1"/>
    <col min="11002" max="11002" width="4.42578125" style="1" customWidth="1"/>
    <col min="11003" max="11004" width="3" style="1" customWidth="1"/>
    <col min="11005" max="11010" width="3.28515625" style="1" customWidth="1"/>
    <col min="11011" max="11012" width="9.140625" style="1" customWidth="1"/>
    <col min="11013" max="11016" width="3.28515625" style="1" customWidth="1"/>
    <col min="11017" max="11017" width="4.140625" style="1" customWidth="1"/>
    <col min="11018" max="11230" width="10.28515625" style="1"/>
    <col min="11231" max="11239" width="9.140625" style="1" customWidth="1"/>
    <col min="11240" max="11240" width="1" style="1" customWidth="1"/>
    <col min="11241" max="11244" width="3.28515625" style="1" customWidth="1"/>
    <col min="11245" max="11245" width="1.85546875" style="1" customWidth="1"/>
    <col min="11246" max="11246" width="17.85546875" style="1" customWidth="1"/>
    <col min="11247" max="11247" width="1.85546875" style="1" customWidth="1"/>
    <col min="11248" max="11251" width="3.28515625" style="1" customWidth="1"/>
    <col min="11252" max="11252" width="1.85546875" style="1" customWidth="1"/>
    <col min="11253" max="11253" width="12.42578125" style="1" customWidth="1"/>
    <col min="11254" max="11254" width="1.85546875" style="1" customWidth="1"/>
    <col min="11255" max="11257" width="3" style="1" customWidth="1"/>
    <col min="11258" max="11258" width="4.42578125" style="1" customWidth="1"/>
    <col min="11259" max="11260" width="3" style="1" customWidth="1"/>
    <col min="11261" max="11266" width="3.28515625" style="1" customWidth="1"/>
    <col min="11267" max="11268" width="9.140625" style="1" customWidth="1"/>
    <col min="11269" max="11272" width="3.28515625" style="1" customWidth="1"/>
    <col min="11273" max="11273" width="4.140625" style="1" customWidth="1"/>
    <col min="11274" max="11486" width="10.28515625" style="1"/>
    <col min="11487" max="11495" width="9.140625" style="1" customWidth="1"/>
    <col min="11496" max="11496" width="1" style="1" customWidth="1"/>
    <col min="11497" max="11500" width="3.28515625" style="1" customWidth="1"/>
    <col min="11501" max="11501" width="1.85546875" style="1" customWidth="1"/>
    <col min="11502" max="11502" width="17.85546875" style="1" customWidth="1"/>
    <col min="11503" max="11503" width="1.85546875" style="1" customWidth="1"/>
    <col min="11504" max="11507" width="3.28515625" style="1" customWidth="1"/>
    <col min="11508" max="11508" width="1.85546875" style="1" customWidth="1"/>
    <col min="11509" max="11509" width="12.42578125" style="1" customWidth="1"/>
    <col min="11510" max="11510" width="1.85546875" style="1" customWidth="1"/>
    <col min="11511" max="11513" width="3" style="1" customWidth="1"/>
    <col min="11514" max="11514" width="4.42578125" style="1" customWidth="1"/>
    <col min="11515" max="11516" width="3" style="1" customWidth="1"/>
    <col min="11517" max="11522" width="3.28515625" style="1" customWidth="1"/>
    <col min="11523" max="11524" width="9.140625" style="1" customWidth="1"/>
    <col min="11525" max="11528" width="3.28515625" style="1" customWidth="1"/>
    <col min="11529" max="11529" width="4.140625" style="1" customWidth="1"/>
    <col min="11530" max="11742" width="10.28515625" style="1"/>
    <col min="11743" max="11751" width="9.140625" style="1" customWidth="1"/>
    <col min="11752" max="11752" width="1" style="1" customWidth="1"/>
    <col min="11753" max="11756" width="3.28515625" style="1" customWidth="1"/>
    <col min="11757" max="11757" width="1.85546875" style="1" customWidth="1"/>
    <col min="11758" max="11758" width="17.85546875" style="1" customWidth="1"/>
    <col min="11759" max="11759" width="1.85546875" style="1" customWidth="1"/>
    <col min="11760" max="11763" width="3.28515625" style="1" customWidth="1"/>
    <col min="11764" max="11764" width="1.85546875" style="1" customWidth="1"/>
    <col min="11765" max="11765" width="12.42578125" style="1" customWidth="1"/>
    <col min="11766" max="11766" width="1.85546875" style="1" customWidth="1"/>
    <col min="11767" max="11769" width="3" style="1" customWidth="1"/>
    <col min="11770" max="11770" width="4.42578125" style="1" customWidth="1"/>
    <col min="11771" max="11772" width="3" style="1" customWidth="1"/>
    <col min="11773" max="11778" width="3.28515625" style="1" customWidth="1"/>
    <col min="11779" max="11780" width="9.140625" style="1" customWidth="1"/>
    <col min="11781" max="11784" width="3.28515625" style="1" customWidth="1"/>
    <col min="11785" max="11785" width="4.140625" style="1" customWidth="1"/>
    <col min="11786" max="11998" width="10.28515625" style="1"/>
    <col min="11999" max="12007" width="9.140625" style="1" customWidth="1"/>
    <col min="12008" max="12008" width="1" style="1" customWidth="1"/>
    <col min="12009" max="12012" width="3.28515625" style="1" customWidth="1"/>
    <col min="12013" max="12013" width="1.85546875" style="1" customWidth="1"/>
    <col min="12014" max="12014" width="17.85546875" style="1" customWidth="1"/>
    <col min="12015" max="12015" width="1.85546875" style="1" customWidth="1"/>
    <col min="12016" max="12019" width="3.28515625" style="1" customWidth="1"/>
    <col min="12020" max="12020" width="1.85546875" style="1" customWidth="1"/>
    <col min="12021" max="12021" width="12.42578125" style="1" customWidth="1"/>
    <col min="12022" max="12022" width="1.85546875" style="1" customWidth="1"/>
    <col min="12023" max="12025" width="3" style="1" customWidth="1"/>
    <col min="12026" max="12026" width="4.42578125" style="1" customWidth="1"/>
    <col min="12027" max="12028" width="3" style="1" customWidth="1"/>
    <col min="12029" max="12034" width="3.28515625" style="1" customWidth="1"/>
    <col min="12035" max="12036" width="9.140625" style="1" customWidth="1"/>
    <col min="12037" max="12040" width="3.28515625" style="1" customWidth="1"/>
    <col min="12041" max="12041" width="4.140625" style="1" customWidth="1"/>
    <col min="12042" max="12254" width="10.28515625" style="1"/>
    <col min="12255" max="12263" width="9.140625" style="1" customWidth="1"/>
    <col min="12264" max="12264" width="1" style="1" customWidth="1"/>
    <col min="12265" max="12268" width="3.28515625" style="1" customWidth="1"/>
    <col min="12269" max="12269" width="1.85546875" style="1" customWidth="1"/>
    <col min="12270" max="12270" width="17.85546875" style="1" customWidth="1"/>
    <col min="12271" max="12271" width="1.85546875" style="1" customWidth="1"/>
    <col min="12272" max="12275" width="3.28515625" style="1" customWidth="1"/>
    <col min="12276" max="12276" width="1.85546875" style="1" customWidth="1"/>
    <col min="12277" max="12277" width="12.42578125" style="1" customWidth="1"/>
    <col min="12278" max="12278" width="1.85546875" style="1" customWidth="1"/>
    <col min="12279" max="12281" width="3" style="1" customWidth="1"/>
    <col min="12282" max="12282" width="4.42578125" style="1" customWidth="1"/>
    <col min="12283" max="12284" width="3" style="1" customWidth="1"/>
    <col min="12285" max="12290" width="3.28515625" style="1" customWidth="1"/>
    <col min="12291" max="12292" width="9.140625" style="1" customWidth="1"/>
    <col min="12293" max="12296" width="3.28515625" style="1" customWidth="1"/>
    <col min="12297" max="12297" width="4.140625" style="1" customWidth="1"/>
    <col min="12298" max="12510" width="10.28515625" style="1"/>
    <col min="12511" max="12519" width="9.140625" style="1" customWidth="1"/>
    <col min="12520" max="12520" width="1" style="1" customWidth="1"/>
    <col min="12521" max="12524" width="3.28515625" style="1" customWidth="1"/>
    <col min="12525" max="12525" width="1.85546875" style="1" customWidth="1"/>
    <col min="12526" max="12526" width="17.85546875" style="1" customWidth="1"/>
    <col min="12527" max="12527" width="1.85546875" style="1" customWidth="1"/>
    <col min="12528" max="12531" width="3.28515625" style="1" customWidth="1"/>
    <col min="12532" max="12532" width="1.85546875" style="1" customWidth="1"/>
    <col min="12533" max="12533" width="12.42578125" style="1" customWidth="1"/>
    <col min="12534" max="12534" width="1.85546875" style="1" customWidth="1"/>
    <col min="12535" max="12537" width="3" style="1" customWidth="1"/>
    <col min="12538" max="12538" width="4.42578125" style="1" customWidth="1"/>
    <col min="12539" max="12540" width="3" style="1" customWidth="1"/>
    <col min="12541" max="12546" width="3.28515625" style="1" customWidth="1"/>
    <col min="12547" max="12548" width="9.140625" style="1" customWidth="1"/>
    <col min="12549" max="12552" width="3.28515625" style="1" customWidth="1"/>
    <col min="12553" max="12553" width="4.140625" style="1" customWidth="1"/>
    <col min="12554" max="12766" width="10.28515625" style="1"/>
    <col min="12767" max="12775" width="9.140625" style="1" customWidth="1"/>
    <col min="12776" max="12776" width="1" style="1" customWidth="1"/>
    <col min="12777" max="12780" width="3.28515625" style="1" customWidth="1"/>
    <col min="12781" max="12781" width="1.85546875" style="1" customWidth="1"/>
    <col min="12782" max="12782" width="17.85546875" style="1" customWidth="1"/>
    <col min="12783" max="12783" width="1.85546875" style="1" customWidth="1"/>
    <col min="12784" max="12787" width="3.28515625" style="1" customWidth="1"/>
    <col min="12788" max="12788" width="1.85546875" style="1" customWidth="1"/>
    <col min="12789" max="12789" width="12.42578125" style="1" customWidth="1"/>
    <col min="12790" max="12790" width="1.85546875" style="1" customWidth="1"/>
    <col min="12791" max="12793" width="3" style="1" customWidth="1"/>
    <col min="12794" max="12794" width="4.42578125" style="1" customWidth="1"/>
    <col min="12795" max="12796" width="3" style="1" customWidth="1"/>
    <col min="12797" max="12802" width="3.28515625" style="1" customWidth="1"/>
    <col min="12803" max="12804" width="9.140625" style="1" customWidth="1"/>
    <col min="12805" max="12808" width="3.28515625" style="1" customWidth="1"/>
    <col min="12809" max="12809" width="4.140625" style="1" customWidth="1"/>
    <col min="12810" max="13022" width="10.28515625" style="1"/>
    <col min="13023" max="13031" width="9.140625" style="1" customWidth="1"/>
    <col min="13032" max="13032" width="1" style="1" customWidth="1"/>
    <col min="13033" max="13036" width="3.28515625" style="1" customWidth="1"/>
    <col min="13037" max="13037" width="1.85546875" style="1" customWidth="1"/>
    <col min="13038" max="13038" width="17.85546875" style="1" customWidth="1"/>
    <col min="13039" max="13039" width="1.85546875" style="1" customWidth="1"/>
    <col min="13040" max="13043" width="3.28515625" style="1" customWidth="1"/>
    <col min="13044" max="13044" width="1.85546875" style="1" customWidth="1"/>
    <col min="13045" max="13045" width="12.42578125" style="1" customWidth="1"/>
    <col min="13046" max="13046" width="1.85546875" style="1" customWidth="1"/>
    <col min="13047" max="13049" width="3" style="1" customWidth="1"/>
    <col min="13050" max="13050" width="4.42578125" style="1" customWidth="1"/>
    <col min="13051" max="13052" width="3" style="1" customWidth="1"/>
    <col min="13053" max="13058" width="3.28515625" style="1" customWidth="1"/>
    <col min="13059" max="13060" width="9.140625" style="1" customWidth="1"/>
    <col min="13061" max="13064" width="3.28515625" style="1" customWidth="1"/>
    <col min="13065" max="13065" width="4.140625" style="1" customWidth="1"/>
    <col min="13066" max="13278" width="10.28515625" style="1"/>
    <col min="13279" max="13287" width="9.140625" style="1" customWidth="1"/>
    <col min="13288" max="13288" width="1" style="1" customWidth="1"/>
    <col min="13289" max="13292" width="3.28515625" style="1" customWidth="1"/>
    <col min="13293" max="13293" width="1.85546875" style="1" customWidth="1"/>
    <col min="13294" max="13294" width="17.85546875" style="1" customWidth="1"/>
    <col min="13295" max="13295" width="1.85546875" style="1" customWidth="1"/>
    <col min="13296" max="13299" width="3.28515625" style="1" customWidth="1"/>
    <col min="13300" max="13300" width="1.85546875" style="1" customWidth="1"/>
    <col min="13301" max="13301" width="12.42578125" style="1" customWidth="1"/>
    <col min="13302" max="13302" width="1.85546875" style="1" customWidth="1"/>
    <col min="13303" max="13305" width="3" style="1" customWidth="1"/>
    <col min="13306" max="13306" width="4.42578125" style="1" customWidth="1"/>
    <col min="13307" max="13308" width="3" style="1" customWidth="1"/>
    <col min="13309" max="13314" width="3.28515625" style="1" customWidth="1"/>
    <col min="13315" max="13316" width="9.140625" style="1" customWidth="1"/>
    <col min="13317" max="13320" width="3.28515625" style="1" customWidth="1"/>
    <col min="13321" max="13321" width="4.140625" style="1" customWidth="1"/>
    <col min="13322" max="13534" width="10.28515625" style="1"/>
    <col min="13535" max="13543" width="9.140625" style="1" customWidth="1"/>
    <col min="13544" max="13544" width="1" style="1" customWidth="1"/>
    <col min="13545" max="13548" width="3.28515625" style="1" customWidth="1"/>
    <col min="13549" max="13549" width="1.85546875" style="1" customWidth="1"/>
    <col min="13550" max="13550" width="17.85546875" style="1" customWidth="1"/>
    <col min="13551" max="13551" width="1.85546875" style="1" customWidth="1"/>
    <col min="13552" max="13555" width="3.28515625" style="1" customWidth="1"/>
    <col min="13556" max="13556" width="1.85546875" style="1" customWidth="1"/>
    <col min="13557" max="13557" width="12.42578125" style="1" customWidth="1"/>
    <col min="13558" max="13558" width="1.85546875" style="1" customWidth="1"/>
    <col min="13559" max="13561" width="3" style="1" customWidth="1"/>
    <col min="13562" max="13562" width="4.42578125" style="1" customWidth="1"/>
    <col min="13563" max="13564" width="3" style="1" customWidth="1"/>
    <col min="13565" max="13570" width="3.28515625" style="1" customWidth="1"/>
    <col min="13571" max="13572" width="9.140625" style="1" customWidth="1"/>
    <col min="13573" max="13576" width="3.28515625" style="1" customWidth="1"/>
    <col min="13577" max="13577" width="4.140625" style="1" customWidth="1"/>
    <col min="13578" max="13790" width="10.28515625" style="1"/>
    <col min="13791" max="13799" width="9.140625" style="1" customWidth="1"/>
    <col min="13800" max="13800" width="1" style="1" customWidth="1"/>
    <col min="13801" max="13804" width="3.28515625" style="1" customWidth="1"/>
    <col min="13805" max="13805" width="1.85546875" style="1" customWidth="1"/>
    <col min="13806" max="13806" width="17.85546875" style="1" customWidth="1"/>
    <col min="13807" max="13807" width="1.85546875" style="1" customWidth="1"/>
    <col min="13808" max="13811" width="3.28515625" style="1" customWidth="1"/>
    <col min="13812" max="13812" width="1.85546875" style="1" customWidth="1"/>
    <col min="13813" max="13813" width="12.42578125" style="1" customWidth="1"/>
    <col min="13814" max="13814" width="1.85546875" style="1" customWidth="1"/>
    <col min="13815" max="13817" width="3" style="1" customWidth="1"/>
    <col min="13818" max="13818" width="4.42578125" style="1" customWidth="1"/>
    <col min="13819" max="13820" width="3" style="1" customWidth="1"/>
    <col min="13821" max="13826" width="3.28515625" style="1" customWidth="1"/>
    <col min="13827" max="13828" width="9.140625" style="1" customWidth="1"/>
    <col min="13829" max="13832" width="3.28515625" style="1" customWidth="1"/>
    <col min="13833" max="13833" width="4.140625" style="1" customWidth="1"/>
    <col min="13834" max="14046" width="10.28515625" style="1"/>
    <col min="14047" max="14055" width="9.140625" style="1" customWidth="1"/>
    <col min="14056" max="14056" width="1" style="1" customWidth="1"/>
    <col min="14057" max="14060" width="3.28515625" style="1" customWidth="1"/>
    <col min="14061" max="14061" width="1.85546875" style="1" customWidth="1"/>
    <col min="14062" max="14062" width="17.85546875" style="1" customWidth="1"/>
    <col min="14063" max="14063" width="1.85546875" style="1" customWidth="1"/>
    <col min="14064" max="14067" width="3.28515625" style="1" customWidth="1"/>
    <col min="14068" max="14068" width="1.85546875" style="1" customWidth="1"/>
    <col min="14069" max="14069" width="12.42578125" style="1" customWidth="1"/>
    <col min="14070" max="14070" width="1.85546875" style="1" customWidth="1"/>
    <col min="14071" max="14073" width="3" style="1" customWidth="1"/>
    <col min="14074" max="14074" width="4.42578125" style="1" customWidth="1"/>
    <col min="14075" max="14076" width="3" style="1" customWidth="1"/>
    <col min="14077" max="14082" width="3.28515625" style="1" customWidth="1"/>
    <col min="14083" max="14084" width="9.140625" style="1" customWidth="1"/>
    <col min="14085" max="14088" width="3.28515625" style="1" customWidth="1"/>
    <col min="14089" max="14089" width="4.140625" style="1" customWidth="1"/>
    <col min="14090" max="14302" width="10.28515625" style="1"/>
    <col min="14303" max="14311" width="9.140625" style="1" customWidth="1"/>
    <col min="14312" max="14312" width="1" style="1" customWidth="1"/>
    <col min="14313" max="14316" width="3.28515625" style="1" customWidth="1"/>
    <col min="14317" max="14317" width="1.85546875" style="1" customWidth="1"/>
    <col min="14318" max="14318" width="17.85546875" style="1" customWidth="1"/>
    <col min="14319" max="14319" width="1.85546875" style="1" customWidth="1"/>
    <col min="14320" max="14323" width="3.28515625" style="1" customWidth="1"/>
    <col min="14324" max="14324" width="1.85546875" style="1" customWidth="1"/>
    <col min="14325" max="14325" width="12.42578125" style="1" customWidth="1"/>
    <col min="14326" max="14326" width="1.85546875" style="1" customWidth="1"/>
    <col min="14327" max="14329" width="3" style="1" customWidth="1"/>
    <col min="14330" max="14330" width="4.42578125" style="1" customWidth="1"/>
    <col min="14331" max="14332" width="3" style="1" customWidth="1"/>
    <col min="14333" max="14338" width="3.28515625" style="1" customWidth="1"/>
    <col min="14339" max="14340" width="9.140625" style="1" customWidth="1"/>
    <col min="14341" max="14344" width="3.28515625" style="1" customWidth="1"/>
    <col min="14345" max="14345" width="4.140625" style="1" customWidth="1"/>
    <col min="14346" max="14558" width="10.28515625" style="1"/>
    <col min="14559" max="14567" width="9.140625" style="1" customWidth="1"/>
    <col min="14568" max="14568" width="1" style="1" customWidth="1"/>
    <col min="14569" max="14572" width="3.28515625" style="1" customWidth="1"/>
    <col min="14573" max="14573" width="1.85546875" style="1" customWidth="1"/>
    <col min="14574" max="14574" width="17.85546875" style="1" customWidth="1"/>
    <col min="14575" max="14575" width="1.85546875" style="1" customWidth="1"/>
    <col min="14576" max="14579" width="3.28515625" style="1" customWidth="1"/>
    <col min="14580" max="14580" width="1.85546875" style="1" customWidth="1"/>
    <col min="14581" max="14581" width="12.42578125" style="1" customWidth="1"/>
    <col min="14582" max="14582" width="1.85546875" style="1" customWidth="1"/>
    <col min="14583" max="14585" width="3" style="1" customWidth="1"/>
    <col min="14586" max="14586" width="4.42578125" style="1" customWidth="1"/>
    <col min="14587" max="14588" width="3" style="1" customWidth="1"/>
    <col min="14589" max="14594" width="3.28515625" style="1" customWidth="1"/>
    <col min="14595" max="14596" width="9.140625" style="1" customWidth="1"/>
    <col min="14597" max="14600" width="3.28515625" style="1" customWidth="1"/>
    <col min="14601" max="14601" width="4.140625" style="1" customWidth="1"/>
    <col min="14602" max="14814" width="10.28515625" style="1"/>
    <col min="14815" max="14823" width="9.140625" style="1" customWidth="1"/>
    <col min="14824" max="14824" width="1" style="1" customWidth="1"/>
    <col min="14825" max="14828" width="3.28515625" style="1" customWidth="1"/>
    <col min="14829" max="14829" width="1.85546875" style="1" customWidth="1"/>
    <col min="14830" max="14830" width="17.85546875" style="1" customWidth="1"/>
    <col min="14831" max="14831" width="1.85546875" style="1" customWidth="1"/>
    <col min="14832" max="14835" width="3.28515625" style="1" customWidth="1"/>
    <col min="14836" max="14836" width="1.85546875" style="1" customWidth="1"/>
    <col min="14837" max="14837" width="12.42578125" style="1" customWidth="1"/>
    <col min="14838" max="14838" width="1.85546875" style="1" customWidth="1"/>
    <col min="14839" max="14841" width="3" style="1" customWidth="1"/>
    <col min="14842" max="14842" width="4.42578125" style="1" customWidth="1"/>
    <col min="14843" max="14844" width="3" style="1" customWidth="1"/>
    <col min="14845" max="14850" width="3.28515625" style="1" customWidth="1"/>
    <col min="14851" max="14852" width="9.140625" style="1" customWidth="1"/>
    <col min="14853" max="14856" width="3.28515625" style="1" customWidth="1"/>
    <col min="14857" max="14857" width="4.140625" style="1" customWidth="1"/>
    <col min="14858" max="15070" width="10.28515625" style="1"/>
    <col min="15071" max="15079" width="9.140625" style="1" customWidth="1"/>
    <col min="15080" max="15080" width="1" style="1" customWidth="1"/>
    <col min="15081" max="15084" width="3.28515625" style="1" customWidth="1"/>
    <col min="15085" max="15085" width="1.85546875" style="1" customWidth="1"/>
    <col min="15086" max="15086" width="17.85546875" style="1" customWidth="1"/>
    <col min="15087" max="15087" width="1.85546875" style="1" customWidth="1"/>
    <col min="15088" max="15091" width="3.28515625" style="1" customWidth="1"/>
    <col min="15092" max="15092" width="1.85546875" style="1" customWidth="1"/>
    <col min="15093" max="15093" width="12.42578125" style="1" customWidth="1"/>
    <col min="15094" max="15094" width="1.85546875" style="1" customWidth="1"/>
    <col min="15095" max="15097" width="3" style="1" customWidth="1"/>
    <col min="15098" max="15098" width="4.42578125" style="1" customWidth="1"/>
    <col min="15099" max="15100" width="3" style="1" customWidth="1"/>
    <col min="15101" max="15106" width="3.28515625" style="1" customWidth="1"/>
    <col min="15107" max="15108" width="9.140625" style="1" customWidth="1"/>
    <col min="15109" max="15112" width="3.28515625" style="1" customWidth="1"/>
    <col min="15113" max="15113" width="4.140625" style="1" customWidth="1"/>
    <col min="15114" max="15326" width="10.28515625" style="1"/>
    <col min="15327" max="15335" width="9.140625" style="1" customWidth="1"/>
    <col min="15336" max="15336" width="1" style="1" customWidth="1"/>
    <col min="15337" max="15340" width="3.28515625" style="1" customWidth="1"/>
    <col min="15341" max="15341" width="1.85546875" style="1" customWidth="1"/>
    <col min="15342" max="15342" width="17.85546875" style="1" customWidth="1"/>
    <col min="15343" max="15343" width="1.85546875" style="1" customWidth="1"/>
    <col min="15344" max="15347" width="3.28515625" style="1" customWidth="1"/>
    <col min="15348" max="15348" width="1.85546875" style="1" customWidth="1"/>
    <col min="15349" max="15349" width="12.42578125" style="1" customWidth="1"/>
    <col min="15350" max="15350" width="1.85546875" style="1" customWidth="1"/>
    <col min="15351" max="15353" width="3" style="1" customWidth="1"/>
    <col min="15354" max="15354" width="4.42578125" style="1" customWidth="1"/>
    <col min="15355" max="15356" width="3" style="1" customWidth="1"/>
    <col min="15357" max="15362" width="3.28515625" style="1" customWidth="1"/>
    <col min="15363" max="15364" width="9.140625" style="1" customWidth="1"/>
    <col min="15365" max="15368" width="3.28515625" style="1" customWidth="1"/>
    <col min="15369" max="15369" width="4.140625" style="1" customWidth="1"/>
    <col min="15370" max="15582" width="10.28515625" style="1"/>
    <col min="15583" max="15591" width="9.140625" style="1" customWidth="1"/>
    <col min="15592" max="15592" width="1" style="1" customWidth="1"/>
    <col min="15593" max="15596" width="3.28515625" style="1" customWidth="1"/>
    <col min="15597" max="15597" width="1.85546875" style="1" customWidth="1"/>
    <col min="15598" max="15598" width="17.85546875" style="1" customWidth="1"/>
    <col min="15599" max="15599" width="1.85546875" style="1" customWidth="1"/>
    <col min="15600" max="15603" width="3.28515625" style="1" customWidth="1"/>
    <col min="15604" max="15604" width="1.85546875" style="1" customWidth="1"/>
    <col min="15605" max="15605" width="12.42578125" style="1" customWidth="1"/>
    <col min="15606" max="15606" width="1.85546875" style="1" customWidth="1"/>
    <col min="15607" max="15609" width="3" style="1" customWidth="1"/>
    <col min="15610" max="15610" width="4.42578125" style="1" customWidth="1"/>
    <col min="15611" max="15612" width="3" style="1" customWidth="1"/>
    <col min="15613" max="15618" width="3.28515625" style="1" customWidth="1"/>
    <col min="15619" max="15620" width="9.140625" style="1" customWidth="1"/>
    <col min="15621" max="15624" width="3.28515625" style="1" customWidth="1"/>
    <col min="15625" max="15625" width="4.140625" style="1" customWidth="1"/>
    <col min="15626" max="15838" width="10.28515625" style="1"/>
    <col min="15839" max="15847" width="9.140625" style="1" customWidth="1"/>
    <col min="15848" max="15848" width="1" style="1" customWidth="1"/>
    <col min="15849" max="15852" width="3.28515625" style="1" customWidth="1"/>
    <col min="15853" max="15853" width="1.85546875" style="1" customWidth="1"/>
    <col min="15854" max="15854" width="17.85546875" style="1" customWidth="1"/>
    <col min="15855" max="15855" width="1.85546875" style="1" customWidth="1"/>
    <col min="15856" max="15859" width="3.28515625" style="1" customWidth="1"/>
    <col min="15860" max="15860" width="1.85546875" style="1" customWidth="1"/>
    <col min="15861" max="15861" width="12.42578125" style="1" customWidth="1"/>
    <col min="15862" max="15862" width="1.85546875" style="1" customWidth="1"/>
    <col min="15863" max="15865" width="3" style="1" customWidth="1"/>
    <col min="15866" max="15866" width="4.42578125" style="1" customWidth="1"/>
    <col min="15867" max="15868" width="3" style="1" customWidth="1"/>
    <col min="15869" max="15874" width="3.28515625" style="1" customWidth="1"/>
    <col min="15875" max="15876" width="9.140625" style="1" customWidth="1"/>
    <col min="15877" max="15880" width="3.28515625" style="1" customWidth="1"/>
    <col min="15881" max="15881" width="4.140625" style="1" customWidth="1"/>
    <col min="15882" max="16094" width="10.28515625" style="1"/>
    <col min="16095" max="16103" width="9.140625" style="1" customWidth="1"/>
    <col min="16104" max="16104" width="1" style="1" customWidth="1"/>
    <col min="16105" max="16108" width="3.28515625" style="1" customWidth="1"/>
    <col min="16109" max="16109" width="1.85546875" style="1" customWidth="1"/>
    <col min="16110" max="16110" width="17.85546875" style="1" customWidth="1"/>
    <col min="16111" max="16111" width="1.85546875" style="1" customWidth="1"/>
    <col min="16112" max="16115" width="3.28515625" style="1" customWidth="1"/>
    <col min="16116" max="16116" width="1.85546875" style="1" customWidth="1"/>
    <col min="16117" max="16117" width="12.42578125" style="1" customWidth="1"/>
    <col min="16118" max="16118" width="1.85546875" style="1" customWidth="1"/>
    <col min="16119" max="16121" width="3" style="1" customWidth="1"/>
    <col min="16122" max="16122" width="4.42578125" style="1" customWidth="1"/>
    <col min="16123" max="16124" width="3" style="1" customWidth="1"/>
    <col min="16125" max="16130" width="3.28515625" style="1" customWidth="1"/>
    <col min="16131" max="16132" width="9.140625" style="1" customWidth="1"/>
    <col min="16133" max="16136" width="3.28515625" style="1" customWidth="1"/>
    <col min="16137" max="16137" width="4.140625" style="1" customWidth="1"/>
    <col min="16138" max="16384" width="10.28515625" style="1"/>
  </cols>
  <sheetData>
    <row r="1" spans="1:23" ht="21" x14ac:dyDescent="0.25">
      <c r="E1" s="2" t="s">
        <v>0</v>
      </c>
      <c r="G1" s="4"/>
      <c r="H1" s="5" t="s">
        <v>1142</v>
      </c>
      <c r="I1" s="6"/>
      <c r="J1" s="5" t="s">
        <v>1143</v>
      </c>
      <c r="K1" s="7"/>
      <c r="L1" s="5" t="s">
        <v>1144</v>
      </c>
      <c r="M1" s="8"/>
    </row>
    <row r="2" spans="1:23" ht="24" customHeight="1" x14ac:dyDescent="0.25">
      <c r="E2" s="13"/>
      <c r="F2" s="14" t="s">
        <v>1</v>
      </c>
      <c r="G2" s="15"/>
      <c r="H2" s="16">
        <v>847882159.17000008</v>
      </c>
      <c r="I2" s="3"/>
      <c r="J2" s="17">
        <v>859058094.1500001</v>
      </c>
      <c r="K2" s="18"/>
      <c r="L2" s="19">
        <v>864236405.01640046</v>
      </c>
      <c r="M2" s="20"/>
      <c r="O2" s="9"/>
      <c r="P2" s="9"/>
      <c r="Q2" s="9"/>
      <c r="R2" s="9"/>
      <c r="S2" s="9"/>
      <c r="T2" s="9"/>
      <c r="V2" s="1"/>
    </row>
    <row r="3" spans="1:23" ht="24" customHeight="1" x14ac:dyDescent="0.25">
      <c r="E3" s="13"/>
      <c r="F3" s="14" t="s">
        <v>2</v>
      </c>
      <c r="G3" s="15"/>
      <c r="H3" s="21">
        <v>853879783.27999997</v>
      </c>
      <c r="I3" s="3"/>
      <c r="J3" s="22">
        <v>859058094.14820087</v>
      </c>
      <c r="K3" s="18"/>
      <c r="L3" s="23">
        <v>864236405.01640046</v>
      </c>
      <c r="M3" s="20"/>
      <c r="O3" s="9"/>
      <c r="P3" s="9"/>
      <c r="Q3" s="9"/>
      <c r="R3" s="9"/>
      <c r="S3" s="9"/>
      <c r="T3" s="9"/>
      <c r="V3" s="1"/>
    </row>
    <row r="4" spans="1:23" ht="24" customHeight="1" x14ac:dyDescent="0.25">
      <c r="E4" s="13"/>
      <c r="F4" s="14" t="s">
        <v>3</v>
      </c>
      <c r="G4" s="15"/>
      <c r="H4" s="24">
        <v>-5997624.1099998951</v>
      </c>
      <c r="I4" s="6"/>
      <c r="J4" s="24">
        <v>1.7992258071899414E-3</v>
      </c>
      <c r="K4" s="25"/>
      <c r="L4" s="24">
        <v>1.7992258071899414E-3</v>
      </c>
      <c r="M4" s="26"/>
      <c r="O4" s="9"/>
      <c r="P4" s="9"/>
      <c r="Q4" s="9"/>
      <c r="R4" s="9"/>
      <c r="S4" s="9"/>
      <c r="T4" s="9"/>
      <c r="U4" s="27"/>
      <c r="V4" s="1"/>
    </row>
    <row r="5" spans="1:23" ht="18" customHeight="1" x14ac:dyDescent="0.25">
      <c r="B5" s="28"/>
      <c r="C5" s="28"/>
      <c r="D5" s="28"/>
      <c r="E5" s="2" t="s">
        <v>1141</v>
      </c>
      <c r="F5" s="29"/>
      <c r="G5" s="15"/>
      <c r="H5" s="30"/>
      <c r="K5" s="31"/>
      <c r="L5" s="1"/>
      <c r="M5" s="32"/>
      <c r="O5" s="9"/>
      <c r="P5" s="9"/>
      <c r="Q5" s="9"/>
      <c r="R5" s="9"/>
      <c r="S5" s="9"/>
      <c r="T5" s="9"/>
      <c r="V5" s="1"/>
    </row>
    <row r="6" spans="1:23" s="37" customFormat="1" ht="9.75" customHeight="1" thickBot="1" x14ac:dyDescent="0.3">
      <c r="A6" s="33"/>
      <c r="B6" s="33"/>
      <c r="C6" s="33"/>
      <c r="D6" s="33"/>
      <c r="E6" s="34"/>
      <c r="F6" s="34"/>
      <c r="G6" s="35"/>
      <c r="H6" s="30" t="s">
        <v>4</v>
      </c>
      <c r="I6" s="33"/>
      <c r="J6" s="33"/>
      <c r="K6" s="36"/>
      <c r="L6" s="33"/>
      <c r="M6" s="34"/>
      <c r="N6" s="33"/>
      <c r="O6" s="33"/>
      <c r="Q6" s="38"/>
      <c r="R6" s="38"/>
      <c r="S6" s="38"/>
      <c r="T6" s="38"/>
      <c r="U6" s="39"/>
      <c r="V6" s="40"/>
      <c r="W6" s="41"/>
    </row>
    <row r="7" spans="1:23" s="37" customFormat="1" ht="43.5" customHeight="1" thickBot="1" x14ac:dyDescent="0.3">
      <c r="A7" s="42" t="s">
        <v>5</v>
      </c>
      <c r="B7" s="43" t="s">
        <v>6</v>
      </c>
      <c r="C7" s="43" t="s">
        <v>7</v>
      </c>
      <c r="D7" s="43" t="s">
        <v>8</v>
      </c>
      <c r="E7" s="44" t="s">
        <v>9</v>
      </c>
      <c r="F7" s="44" t="s">
        <v>10</v>
      </c>
      <c r="G7" s="45" t="s">
        <v>11</v>
      </c>
      <c r="H7" s="297">
        <v>2025</v>
      </c>
      <c r="I7" s="298"/>
      <c r="J7" s="299">
        <v>2026</v>
      </c>
      <c r="K7" s="300"/>
      <c r="L7" s="299">
        <v>2027</v>
      </c>
      <c r="M7" s="46"/>
      <c r="N7" s="47"/>
      <c r="O7" s="47"/>
      <c r="Q7" s="48"/>
      <c r="R7" s="48"/>
      <c r="S7" s="48"/>
      <c r="T7" s="48"/>
      <c r="V7" s="40"/>
      <c r="W7" s="41"/>
    </row>
    <row r="8" spans="1:23" s="59" customFormat="1" ht="22.5" customHeight="1" x14ac:dyDescent="0.25">
      <c r="A8" s="49"/>
      <c r="B8" s="50"/>
      <c r="C8" s="51"/>
      <c r="D8" s="51"/>
      <c r="E8" s="52"/>
      <c r="F8" s="53" t="s">
        <v>12</v>
      </c>
      <c r="G8" s="54"/>
      <c r="H8" s="55"/>
      <c r="I8" s="56"/>
      <c r="J8" s="57"/>
      <c r="K8" s="58"/>
      <c r="L8" s="57"/>
      <c r="M8" s="57"/>
      <c r="W8" s="60"/>
    </row>
    <row r="9" spans="1:23" s="59" customFormat="1" ht="15" customHeight="1" x14ac:dyDescent="0.25">
      <c r="A9" s="61" t="s">
        <v>11</v>
      </c>
      <c r="B9" s="62"/>
      <c r="C9" s="63" t="s">
        <v>13</v>
      </c>
      <c r="D9" s="63" t="s">
        <v>13</v>
      </c>
      <c r="E9" s="64" t="s">
        <v>14</v>
      </c>
      <c r="F9" s="65" t="s">
        <v>15</v>
      </c>
      <c r="G9" s="66">
        <f>+G10+G19+G34+G39</f>
        <v>0</v>
      </c>
      <c r="H9" s="67">
        <v>784841706.59000003</v>
      </c>
      <c r="I9" s="56"/>
      <c r="J9" s="68">
        <v>794883641.57000005</v>
      </c>
      <c r="K9" s="58"/>
      <c r="L9" s="68">
        <v>799904609.06000006</v>
      </c>
      <c r="M9" s="69"/>
      <c r="W9" s="60"/>
    </row>
    <row r="10" spans="1:23" s="78" customFormat="1" ht="15" customHeight="1" x14ac:dyDescent="0.25">
      <c r="A10" s="70" t="s">
        <v>11</v>
      </c>
      <c r="B10" s="71"/>
      <c r="C10" s="63" t="s">
        <v>13</v>
      </c>
      <c r="D10" s="63" t="s">
        <v>13</v>
      </c>
      <c r="E10" s="72" t="s">
        <v>16</v>
      </c>
      <c r="F10" s="73" t="s">
        <v>17</v>
      </c>
      <c r="G10" s="74">
        <f>+G11+G18</f>
        <v>0</v>
      </c>
      <c r="H10" s="75">
        <v>779802996.75</v>
      </c>
      <c r="I10" s="76"/>
      <c r="J10" s="77">
        <v>789844931.73000002</v>
      </c>
      <c r="K10" s="58"/>
      <c r="L10" s="77">
        <v>794865899.22000003</v>
      </c>
      <c r="M10" s="69"/>
      <c r="W10" s="79"/>
    </row>
    <row r="11" spans="1:23" s="87" customFormat="1" ht="15" customHeight="1" x14ac:dyDescent="0.25">
      <c r="A11" s="70" t="s">
        <v>11</v>
      </c>
      <c r="B11" s="80"/>
      <c r="C11" s="63" t="s">
        <v>13</v>
      </c>
      <c r="D11" s="63" t="s">
        <v>13</v>
      </c>
      <c r="E11" s="81" t="s">
        <v>18</v>
      </c>
      <c r="F11" s="82" t="s">
        <v>19</v>
      </c>
      <c r="G11" s="83">
        <f>SUM(G12:G17)</f>
        <v>0</v>
      </c>
      <c r="H11" s="84">
        <v>760752650</v>
      </c>
      <c r="I11" s="39"/>
      <c r="J11" s="85">
        <v>770794584.98000002</v>
      </c>
      <c r="K11" s="58"/>
      <c r="L11" s="85">
        <v>775815552.47000003</v>
      </c>
      <c r="M11" s="86"/>
      <c r="W11" s="41"/>
    </row>
    <row r="12" spans="1:23" s="87" customFormat="1" ht="15" customHeight="1" x14ac:dyDescent="0.25">
      <c r="A12" s="70"/>
      <c r="B12" s="80"/>
      <c r="C12" s="63" t="s">
        <v>13</v>
      </c>
      <c r="D12" s="63" t="s">
        <v>8</v>
      </c>
      <c r="E12" s="88" t="s">
        <v>20</v>
      </c>
      <c r="F12" s="89" t="s">
        <v>21</v>
      </c>
      <c r="G12" s="90"/>
      <c r="H12" s="91">
        <v>760752650</v>
      </c>
      <c r="I12" s="39"/>
      <c r="J12" s="92">
        <v>770794584.98000002</v>
      </c>
      <c r="K12" s="58"/>
      <c r="L12" s="92">
        <v>775815552.47000003</v>
      </c>
      <c r="M12" s="93"/>
      <c r="W12" s="41"/>
    </row>
    <row r="13" spans="1:23" s="87" customFormat="1" ht="15" customHeight="1" x14ac:dyDescent="0.25">
      <c r="A13" s="70"/>
      <c r="B13" s="80"/>
      <c r="C13" s="63" t="s">
        <v>13</v>
      </c>
      <c r="D13" s="63" t="s">
        <v>8</v>
      </c>
      <c r="E13" s="88" t="s">
        <v>22</v>
      </c>
      <c r="F13" s="89" t="s">
        <v>23</v>
      </c>
      <c r="G13" s="90"/>
      <c r="H13" s="91">
        <v>0</v>
      </c>
      <c r="I13" s="39"/>
      <c r="J13" s="92">
        <v>0</v>
      </c>
      <c r="K13" s="58"/>
      <c r="L13" s="92">
        <v>0</v>
      </c>
      <c r="M13" s="93"/>
      <c r="W13" s="41"/>
    </row>
    <row r="14" spans="1:23" s="87" customFormat="1" ht="15" customHeight="1" x14ac:dyDescent="0.25">
      <c r="A14" s="70"/>
      <c r="B14" s="80"/>
      <c r="C14" s="63" t="s">
        <v>13</v>
      </c>
      <c r="D14" s="63" t="s">
        <v>13</v>
      </c>
      <c r="E14" s="94" t="s">
        <v>24</v>
      </c>
      <c r="F14" s="95" t="s">
        <v>25</v>
      </c>
      <c r="G14" s="96"/>
      <c r="H14" s="91">
        <v>0</v>
      </c>
      <c r="I14" s="39"/>
      <c r="J14" s="92">
        <v>0</v>
      </c>
      <c r="K14" s="58"/>
      <c r="L14" s="92">
        <v>0</v>
      </c>
      <c r="M14" s="93"/>
      <c r="W14" s="41"/>
    </row>
    <row r="15" spans="1:23" s="87" customFormat="1" ht="15" customHeight="1" x14ac:dyDescent="0.25">
      <c r="A15" s="70"/>
      <c r="B15" s="80"/>
      <c r="C15" s="63" t="s">
        <v>13</v>
      </c>
      <c r="D15" s="63" t="s">
        <v>8</v>
      </c>
      <c r="E15" s="94" t="s">
        <v>26</v>
      </c>
      <c r="F15" s="97" t="s">
        <v>27</v>
      </c>
      <c r="G15" s="98"/>
      <c r="H15" s="91">
        <v>0</v>
      </c>
      <c r="I15" s="39"/>
      <c r="J15" s="99">
        <v>0</v>
      </c>
      <c r="K15" s="58"/>
      <c r="L15" s="99">
        <v>0</v>
      </c>
      <c r="M15" s="86"/>
      <c r="W15" s="41"/>
    </row>
    <row r="16" spans="1:23" s="87" customFormat="1" ht="15" customHeight="1" x14ac:dyDescent="0.25">
      <c r="A16" s="70"/>
      <c r="B16" s="80"/>
      <c r="C16" s="63" t="s">
        <v>13</v>
      </c>
      <c r="D16" s="63" t="s">
        <v>8</v>
      </c>
      <c r="E16" s="94" t="s">
        <v>28</v>
      </c>
      <c r="F16" s="97" t="s">
        <v>29</v>
      </c>
      <c r="G16" s="98"/>
      <c r="H16" s="91">
        <v>0</v>
      </c>
      <c r="I16" s="39"/>
      <c r="J16" s="99">
        <v>0</v>
      </c>
      <c r="K16" s="58"/>
      <c r="L16" s="99">
        <v>0</v>
      </c>
      <c r="M16" s="86"/>
      <c r="W16" s="41"/>
    </row>
    <row r="17" spans="1:23" s="87" customFormat="1" ht="15" customHeight="1" x14ac:dyDescent="0.25">
      <c r="A17" s="70"/>
      <c r="B17" s="80"/>
      <c r="C17" s="63" t="s">
        <v>13</v>
      </c>
      <c r="D17" s="63" t="s">
        <v>8</v>
      </c>
      <c r="E17" s="88" t="s">
        <v>30</v>
      </c>
      <c r="F17" s="89" t="s">
        <v>31</v>
      </c>
      <c r="G17" s="90"/>
      <c r="H17" s="91">
        <v>0</v>
      </c>
      <c r="I17" s="39"/>
      <c r="J17" s="92">
        <v>0</v>
      </c>
      <c r="K17" s="58"/>
      <c r="L17" s="92">
        <v>0</v>
      </c>
      <c r="M17" s="93"/>
      <c r="W17" s="41"/>
    </row>
    <row r="18" spans="1:23" s="87" customFormat="1" ht="15" customHeight="1" x14ac:dyDescent="0.25">
      <c r="A18" s="70"/>
      <c r="B18" s="80"/>
      <c r="C18" s="63" t="s">
        <v>13</v>
      </c>
      <c r="D18" s="63" t="s">
        <v>8</v>
      </c>
      <c r="E18" s="81" t="s">
        <v>32</v>
      </c>
      <c r="F18" s="82" t="s">
        <v>33</v>
      </c>
      <c r="G18" s="100"/>
      <c r="H18" s="84">
        <v>19050346.75</v>
      </c>
      <c r="I18" s="39"/>
      <c r="J18" s="85">
        <v>19050346.75</v>
      </c>
      <c r="K18" s="58"/>
      <c r="L18" s="85">
        <v>19050346.75</v>
      </c>
      <c r="M18" s="86"/>
      <c r="W18" s="41"/>
    </row>
    <row r="19" spans="1:23" s="87" customFormat="1" ht="15" customHeight="1" x14ac:dyDescent="0.25">
      <c r="A19" s="70" t="s">
        <v>11</v>
      </c>
      <c r="B19" s="80"/>
      <c r="C19" s="63" t="s">
        <v>13</v>
      </c>
      <c r="D19" s="63" t="s">
        <v>13</v>
      </c>
      <c r="E19" s="72" t="s">
        <v>34</v>
      </c>
      <c r="F19" s="101" t="s">
        <v>35</v>
      </c>
      <c r="G19" s="74">
        <f>+G20+G25+G28</f>
        <v>0</v>
      </c>
      <c r="H19" s="75">
        <v>5038709.84</v>
      </c>
      <c r="I19" s="39"/>
      <c r="J19" s="77">
        <v>5038709.84</v>
      </c>
      <c r="K19" s="58"/>
      <c r="L19" s="77">
        <v>5038709.84</v>
      </c>
      <c r="M19" s="69"/>
      <c r="W19" s="41"/>
    </row>
    <row r="20" spans="1:23" s="87" customFormat="1" ht="15" customHeight="1" x14ac:dyDescent="0.25">
      <c r="A20" s="70" t="s">
        <v>11</v>
      </c>
      <c r="B20" s="80"/>
      <c r="C20" s="63" t="s">
        <v>13</v>
      </c>
      <c r="D20" s="63" t="s">
        <v>13</v>
      </c>
      <c r="E20" s="81" t="s">
        <v>36</v>
      </c>
      <c r="F20" s="82" t="s">
        <v>37</v>
      </c>
      <c r="G20" s="100">
        <f>SUM(G21:G24)</f>
        <v>0</v>
      </c>
      <c r="H20" s="102">
        <v>5038709.84</v>
      </c>
      <c r="I20" s="39"/>
      <c r="J20" s="103">
        <v>5038709.84</v>
      </c>
      <c r="K20" s="58"/>
      <c r="L20" s="103">
        <v>5038709.84</v>
      </c>
      <c r="M20" s="93"/>
      <c r="W20" s="41"/>
    </row>
    <row r="21" spans="1:23" s="87" customFormat="1" ht="15" customHeight="1" x14ac:dyDescent="0.25">
      <c r="A21" s="70"/>
      <c r="B21" s="80"/>
      <c r="C21" s="63" t="s">
        <v>13</v>
      </c>
      <c r="D21" s="63" t="s">
        <v>8</v>
      </c>
      <c r="E21" s="88" t="s">
        <v>38</v>
      </c>
      <c r="F21" s="89" t="s">
        <v>39</v>
      </c>
      <c r="G21" s="90"/>
      <c r="H21" s="91">
        <v>5038709.84</v>
      </c>
      <c r="I21" s="39"/>
      <c r="J21" s="92">
        <v>5038709.84</v>
      </c>
      <c r="K21" s="58"/>
      <c r="L21" s="92">
        <v>5038709.84</v>
      </c>
      <c r="M21" s="93"/>
      <c r="W21" s="41"/>
    </row>
    <row r="22" spans="1:23" s="87" customFormat="1" ht="27.6" customHeight="1" x14ac:dyDescent="0.25">
      <c r="A22" s="70"/>
      <c r="B22" s="80"/>
      <c r="C22" s="63" t="s">
        <v>13</v>
      </c>
      <c r="D22" s="63" t="s">
        <v>8</v>
      </c>
      <c r="E22" s="88" t="s">
        <v>40</v>
      </c>
      <c r="F22" s="89" t="s">
        <v>41</v>
      </c>
      <c r="G22" s="104"/>
      <c r="H22" s="91">
        <v>0</v>
      </c>
      <c r="I22" s="39"/>
      <c r="J22" s="92">
        <v>0</v>
      </c>
      <c r="K22" s="58"/>
      <c r="L22" s="92">
        <v>0</v>
      </c>
      <c r="M22" s="93"/>
      <c r="W22" s="41"/>
    </row>
    <row r="23" spans="1:23" s="87" customFormat="1" ht="27.75" customHeight="1" x14ac:dyDescent="0.25">
      <c r="A23" s="70"/>
      <c r="B23" s="80"/>
      <c r="C23" s="63" t="s">
        <v>13</v>
      </c>
      <c r="D23" s="63" t="s">
        <v>8</v>
      </c>
      <c r="E23" s="88" t="s">
        <v>42</v>
      </c>
      <c r="F23" s="89" t="s">
        <v>43</v>
      </c>
      <c r="G23" s="90"/>
      <c r="H23" s="91">
        <v>0</v>
      </c>
      <c r="I23" s="39"/>
      <c r="J23" s="92">
        <v>0</v>
      </c>
      <c r="K23" s="58"/>
      <c r="L23" s="92">
        <v>0</v>
      </c>
      <c r="M23" s="93"/>
      <c r="W23" s="41"/>
    </row>
    <row r="24" spans="1:23" s="87" customFormat="1" ht="15" customHeight="1" x14ac:dyDescent="0.25">
      <c r="A24" s="70"/>
      <c r="B24" s="80"/>
      <c r="C24" s="63" t="s">
        <v>13</v>
      </c>
      <c r="D24" s="63" t="s">
        <v>8</v>
      </c>
      <c r="E24" s="88" t="s">
        <v>44</v>
      </c>
      <c r="F24" s="89" t="s">
        <v>45</v>
      </c>
      <c r="G24" s="90"/>
      <c r="H24" s="91">
        <v>0</v>
      </c>
      <c r="I24" s="39"/>
      <c r="J24" s="92">
        <v>0</v>
      </c>
      <c r="K24" s="58"/>
      <c r="L24" s="92">
        <v>0</v>
      </c>
      <c r="M24" s="93"/>
      <c r="W24" s="41"/>
    </row>
    <row r="25" spans="1:23" s="87" customFormat="1" ht="15" customHeight="1" x14ac:dyDescent="0.25">
      <c r="A25" s="70" t="s">
        <v>11</v>
      </c>
      <c r="B25" s="80"/>
      <c r="C25" s="63" t="s">
        <v>13</v>
      </c>
      <c r="D25" s="63" t="s">
        <v>13</v>
      </c>
      <c r="E25" s="81" t="s">
        <v>46</v>
      </c>
      <c r="F25" s="82" t="s">
        <v>47</v>
      </c>
      <c r="G25" s="105">
        <f>SUM(G26:G27)</f>
        <v>0</v>
      </c>
      <c r="H25" s="102">
        <v>0</v>
      </c>
      <c r="I25" s="39"/>
      <c r="J25" s="103">
        <v>0</v>
      </c>
      <c r="K25" s="58"/>
      <c r="L25" s="103">
        <v>0</v>
      </c>
      <c r="M25" s="93"/>
      <c r="W25" s="41"/>
    </row>
    <row r="26" spans="1:23" s="87" customFormat="1" ht="15" customHeight="1" x14ac:dyDescent="0.25">
      <c r="A26" s="70"/>
      <c r="B26" s="80" t="s">
        <v>7</v>
      </c>
      <c r="C26" s="63" t="s">
        <v>7</v>
      </c>
      <c r="D26" s="63" t="s">
        <v>8</v>
      </c>
      <c r="E26" s="88" t="s">
        <v>48</v>
      </c>
      <c r="F26" s="89" t="s">
        <v>49</v>
      </c>
      <c r="G26" s="90"/>
      <c r="H26" s="91">
        <v>0</v>
      </c>
      <c r="I26" s="39"/>
      <c r="J26" s="92">
        <v>0</v>
      </c>
      <c r="K26" s="58"/>
      <c r="L26" s="92">
        <v>0</v>
      </c>
      <c r="M26" s="93"/>
      <c r="W26" s="41"/>
    </row>
    <row r="27" spans="1:23" s="87" customFormat="1" ht="15" customHeight="1" x14ac:dyDescent="0.25">
      <c r="A27" s="70"/>
      <c r="B27" s="80" t="s">
        <v>7</v>
      </c>
      <c r="C27" s="63" t="s">
        <v>7</v>
      </c>
      <c r="D27" s="63" t="s">
        <v>8</v>
      </c>
      <c r="E27" s="88" t="s">
        <v>50</v>
      </c>
      <c r="F27" s="89" t="s">
        <v>51</v>
      </c>
      <c r="G27" s="90"/>
      <c r="H27" s="91">
        <v>0</v>
      </c>
      <c r="I27" s="39"/>
      <c r="J27" s="92">
        <v>0</v>
      </c>
      <c r="K27" s="58"/>
      <c r="L27" s="92">
        <v>0</v>
      </c>
      <c r="M27" s="93"/>
      <c r="W27" s="41"/>
    </row>
    <row r="28" spans="1:23" s="40" customFormat="1" ht="15" customHeight="1" x14ac:dyDescent="0.25">
      <c r="A28" s="106" t="s">
        <v>11</v>
      </c>
      <c r="B28" s="107"/>
      <c r="C28" s="63" t="s">
        <v>13</v>
      </c>
      <c r="D28" s="63" t="s">
        <v>13</v>
      </c>
      <c r="E28" s="81" t="s">
        <v>52</v>
      </c>
      <c r="F28" s="82" t="s">
        <v>53</v>
      </c>
      <c r="G28" s="108">
        <f>SUM(G29:G33)</f>
        <v>0</v>
      </c>
      <c r="H28" s="109">
        <v>0</v>
      </c>
      <c r="I28" s="39"/>
      <c r="J28" s="110">
        <v>0</v>
      </c>
      <c r="K28" s="58"/>
      <c r="L28" s="110">
        <v>0</v>
      </c>
      <c r="M28" s="111"/>
      <c r="W28" s="41"/>
    </row>
    <row r="29" spans="1:23" s="40" customFormat="1" ht="15" customHeight="1" x14ac:dyDescent="0.25">
      <c r="A29" s="106"/>
      <c r="B29" s="107"/>
      <c r="C29" s="63" t="s">
        <v>13</v>
      </c>
      <c r="D29" s="63" t="s">
        <v>8</v>
      </c>
      <c r="E29" s="88" t="s">
        <v>54</v>
      </c>
      <c r="F29" s="89" t="s">
        <v>55</v>
      </c>
      <c r="G29" s="90"/>
      <c r="H29" s="91">
        <v>0</v>
      </c>
      <c r="I29" s="39"/>
      <c r="J29" s="92">
        <v>0</v>
      </c>
      <c r="K29" s="58"/>
      <c r="L29" s="92">
        <v>0</v>
      </c>
      <c r="M29" s="93"/>
      <c r="W29" s="41"/>
    </row>
    <row r="30" spans="1:23" s="40" customFormat="1" ht="15" customHeight="1" x14ac:dyDescent="0.25">
      <c r="A30" s="106"/>
      <c r="B30" s="107"/>
      <c r="C30" s="63" t="s">
        <v>13</v>
      </c>
      <c r="D30" s="63" t="s">
        <v>8</v>
      </c>
      <c r="E30" s="88" t="s">
        <v>56</v>
      </c>
      <c r="F30" s="89" t="s">
        <v>57</v>
      </c>
      <c r="G30" s="90"/>
      <c r="H30" s="91">
        <v>0</v>
      </c>
      <c r="I30" s="39"/>
      <c r="J30" s="92">
        <v>0</v>
      </c>
      <c r="K30" s="58"/>
      <c r="L30" s="92">
        <v>0</v>
      </c>
      <c r="M30" s="93"/>
      <c r="W30" s="41"/>
    </row>
    <row r="31" spans="1:23" s="40" customFormat="1" ht="15" customHeight="1" x14ac:dyDescent="0.25">
      <c r="A31" s="106"/>
      <c r="B31" s="107"/>
      <c r="C31" s="63" t="s">
        <v>13</v>
      </c>
      <c r="D31" s="63" t="s">
        <v>8</v>
      </c>
      <c r="E31" s="88" t="s">
        <v>58</v>
      </c>
      <c r="F31" s="89" t="s">
        <v>59</v>
      </c>
      <c r="G31" s="90"/>
      <c r="H31" s="91">
        <v>0</v>
      </c>
      <c r="I31" s="39"/>
      <c r="J31" s="92">
        <v>0</v>
      </c>
      <c r="K31" s="58"/>
      <c r="L31" s="92">
        <v>0</v>
      </c>
      <c r="M31" s="93"/>
      <c r="W31" s="41"/>
    </row>
    <row r="32" spans="1:23" s="40" customFormat="1" ht="15" customHeight="1" x14ac:dyDescent="0.25">
      <c r="A32" s="106"/>
      <c r="B32" s="107"/>
      <c r="C32" s="63" t="s">
        <v>13</v>
      </c>
      <c r="D32" s="63" t="s">
        <v>8</v>
      </c>
      <c r="E32" s="88" t="s">
        <v>60</v>
      </c>
      <c r="F32" s="89" t="s">
        <v>61</v>
      </c>
      <c r="G32" s="90"/>
      <c r="H32" s="91">
        <v>0</v>
      </c>
      <c r="I32" s="39"/>
      <c r="J32" s="92">
        <v>0</v>
      </c>
      <c r="K32" s="58"/>
      <c r="L32" s="92">
        <v>0</v>
      </c>
      <c r="M32" s="93"/>
      <c r="W32" s="41"/>
    </row>
    <row r="33" spans="1:23" s="40" customFormat="1" ht="15" customHeight="1" x14ac:dyDescent="0.25">
      <c r="A33" s="106"/>
      <c r="B33" s="107"/>
      <c r="C33" s="63" t="s">
        <v>13</v>
      </c>
      <c r="D33" s="63" t="s">
        <v>8</v>
      </c>
      <c r="E33" s="88" t="s">
        <v>62</v>
      </c>
      <c r="F33" s="89" t="s">
        <v>63</v>
      </c>
      <c r="G33" s="90"/>
      <c r="H33" s="91">
        <v>0</v>
      </c>
      <c r="I33" s="39"/>
      <c r="J33" s="92">
        <v>0</v>
      </c>
      <c r="K33" s="58"/>
      <c r="L33" s="92">
        <v>0</v>
      </c>
      <c r="M33" s="93"/>
      <c r="W33" s="41"/>
    </row>
    <row r="34" spans="1:23" s="87" customFormat="1" ht="15" customHeight="1" x14ac:dyDescent="0.25">
      <c r="A34" s="70" t="s">
        <v>11</v>
      </c>
      <c r="B34" s="80"/>
      <c r="C34" s="63" t="s">
        <v>13</v>
      </c>
      <c r="D34" s="63" t="s">
        <v>13</v>
      </c>
      <c r="E34" s="72" t="s">
        <v>64</v>
      </c>
      <c r="F34" s="73" t="s">
        <v>65</v>
      </c>
      <c r="G34" s="74">
        <f>SUM(G35:G38)</f>
        <v>0</v>
      </c>
      <c r="H34" s="75">
        <v>0</v>
      </c>
      <c r="I34" s="39"/>
      <c r="J34" s="77">
        <v>0</v>
      </c>
      <c r="K34" s="58"/>
      <c r="L34" s="77">
        <v>0</v>
      </c>
      <c r="M34" s="69"/>
      <c r="W34" s="41"/>
    </row>
    <row r="35" spans="1:23" s="87" customFormat="1" ht="15" customHeight="1" x14ac:dyDescent="0.25">
      <c r="A35" s="70"/>
      <c r="B35" s="80"/>
      <c r="C35" s="63" t="s">
        <v>13</v>
      </c>
      <c r="D35" s="63" t="s">
        <v>8</v>
      </c>
      <c r="E35" s="81" t="s">
        <v>66</v>
      </c>
      <c r="F35" s="82" t="s">
        <v>67</v>
      </c>
      <c r="G35" s="100"/>
      <c r="H35" s="102">
        <v>0</v>
      </c>
      <c r="I35" s="39"/>
      <c r="J35" s="103">
        <v>0</v>
      </c>
      <c r="K35" s="58"/>
      <c r="L35" s="103">
        <v>0</v>
      </c>
      <c r="M35" s="93"/>
      <c r="W35" s="41"/>
    </row>
    <row r="36" spans="1:23" s="87" customFormat="1" ht="15" customHeight="1" x14ac:dyDescent="0.25">
      <c r="A36" s="70"/>
      <c r="B36" s="80"/>
      <c r="C36" s="63" t="s">
        <v>13</v>
      </c>
      <c r="D36" s="63" t="s">
        <v>8</v>
      </c>
      <c r="E36" s="81" t="s">
        <v>68</v>
      </c>
      <c r="F36" s="82" t="s">
        <v>69</v>
      </c>
      <c r="G36" s="100"/>
      <c r="H36" s="102">
        <v>0</v>
      </c>
      <c r="I36" s="39"/>
      <c r="J36" s="103">
        <v>0</v>
      </c>
      <c r="K36" s="58"/>
      <c r="L36" s="103">
        <v>0</v>
      </c>
      <c r="M36" s="93"/>
      <c r="W36" s="41"/>
    </row>
    <row r="37" spans="1:23" s="87" customFormat="1" ht="15" customHeight="1" x14ac:dyDescent="0.25">
      <c r="A37" s="70"/>
      <c r="B37" s="80"/>
      <c r="C37" s="63" t="s">
        <v>13</v>
      </c>
      <c r="D37" s="63" t="s">
        <v>8</v>
      </c>
      <c r="E37" s="81" t="s">
        <v>70</v>
      </c>
      <c r="F37" s="82" t="s">
        <v>71</v>
      </c>
      <c r="G37" s="100"/>
      <c r="H37" s="102">
        <v>0</v>
      </c>
      <c r="I37" s="39"/>
      <c r="J37" s="103">
        <v>0</v>
      </c>
      <c r="K37" s="58"/>
      <c r="L37" s="103">
        <v>0</v>
      </c>
      <c r="M37" s="93"/>
      <c r="W37" s="41"/>
    </row>
    <row r="38" spans="1:23" s="87" customFormat="1" ht="15" customHeight="1" x14ac:dyDescent="0.25">
      <c r="A38" s="70"/>
      <c r="B38" s="80"/>
      <c r="C38" s="63" t="s">
        <v>13</v>
      </c>
      <c r="D38" s="63" t="s">
        <v>8</v>
      </c>
      <c r="E38" s="81" t="s">
        <v>72</v>
      </c>
      <c r="F38" s="82" t="s">
        <v>73</v>
      </c>
      <c r="G38" s="100"/>
      <c r="H38" s="102">
        <v>0</v>
      </c>
      <c r="I38" s="39"/>
      <c r="J38" s="103">
        <v>0</v>
      </c>
      <c r="K38" s="58"/>
      <c r="L38" s="103">
        <v>0</v>
      </c>
      <c r="M38" s="93"/>
      <c r="W38" s="41"/>
    </row>
    <row r="39" spans="1:23" s="87" customFormat="1" ht="15" customHeight="1" x14ac:dyDescent="0.25">
      <c r="A39" s="70"/>
      <c r="B39" s="80"/>
      <c r="C39" s="63" t="s">
        <v>13</v>
      </c>
      <c r="D39" s="63" t="s">
        <v>8</v>
      </c>
      <c r="E39" s="72" t="s">
        <v>74</v>
      </c>
      <c r="F39" s="73" t="s">
        <v>75</v>
      </c>
      <c r="G39" s="112"/>
      <c r="H39" s="113">
        <v>0</v>
      </c>
      <c r="I39" s="39"/>
      <c r="J39" s="114">
        <v>0</v>
      </c>
      <c r="K39" s="58"/>
      <c r="L39" s="114">
        <v>0</v>
      </c>
      <c r="M39" s="115"/>
      <c r="W39" s="41"/>
    </row>
    <row r="40" spans="1:23" s="87" customFormat="1" ht="15" customHeight="1" x14ac:dyDescent="0.25">
      <c r="A40" s="70" t="s">
        <v>11</v>
      </c>
      <c r="B40" s="80"/>
      <c r="C40" s="63" t="s">
        <v>13</v>
      </c>
      <c r="D40" s="63" t="s">
        <v>13</v>
      </c>
      <c r="E40" s="116" t="s">
        <v>76</v>
      </c>
      <c r="F40" s="117" t="s">
        <v>77</v>
      </c>
      <c r="G40" s="118">
        <f>+G41+G42</f>
        <v>0</v>
      </c>
      <c r="H40" s="119">
        <v>-1134000</v>
      </c>
      <c r="I40" s="39"/>
      <c r="J40" s="68">
        <v>0</v>
      </c>
      <c r="K40" s="58"/>
      <c r="L40" s="68">
        <v>0</v>
      </c>
      <c r="M40" s="69"/>
      <c r="W40" s="41"/>
    </row>
    <row r="41" spans="1:23" s="87" customFormat="1" ht="15" customHeight="1" x14ac:dyDescent="0.25">
      <c r="A41" s="70"/>
      <c r="B41" s="80"/>
      <c r="C41" s="63" t="s">
        <v>13</v>
      </c>
      <c r="D41" s="63" t="s">
        <v>8</v>
      </c>
      <c r="E41" s="72" t="s">
        <v>78</v>
      </c>
      <c r="F41" s="73" t="s">
        <v>79</v>
      </c>
      <c r="G41" s="112"/>
      <c r="H41" s="120">
        <v>-1134000</v>
      </c>
      <c r="I41" s="39"/>
      <c r="J41" s="121">
        <v>0</v>
      </c>
      <c r="K41" s="58"/>
      <c r="L41" s="121">
        <v>0</v>
      </c>
      <c r="M41" s="93"/>
      <c r="W41" s="41"/>
    </row>
    <row r="42" spans="1:23" s="87" customFormat="1" ht="15" customHeight="1" x14ac:dyDescent="0.25">
      <c r="A42" s="70"/>
      <c r="B42" s="80"/>
      <c r="C42" s="63" t="s">
        <v>13</v>
      </c>
      <c r="D42" s="63" t="s">
        <v>8</v>
      </c>
      <c r="E42" s="72" t="s">
        <v>80</v>
      </c>
      <c r="F42" s="73" t="s">
        <v>81</v>
      </c>
      <c r="G42" s="112"/>
      <c r="H42" s="120">
        <v>0</v>
      </c>
      <c r="I42" s="39"/>
      <c r="J42" s="121">
        <v>0</v>
      </c>
      <c r="K42" s="58"/>
      <c r="L42" s="121">
        <v>0</v>
      </c>
      <c r="M42" s="93"/>
      <c r="W42" s="41"/>
    </row>
    <row r="43" spans="1:23" s="40" customFormat="1" ht="15" customHeight="1" x14ac:dyDescent="0.25">
      <c r="A43" s="106" t="s">
        <v>11</v>
      </c>
      <c r="B43" s="107"/>
      <c r="C43" s="63" t="s">
        <v>13</v>
      </c>
      <c r="D43" s="63" t="s">
        <v>13</v>
      </c>
      <c r="E43" s="116" t="s">
        <v>82</v>
      </c>
      <c r="F43" s="117" t="s">
        <v>83</v>
      </c>
      <c r="G43" s="122">
        <f>SUM(G44:G48)</f>
        <v>0</v>
      </c>
      <c r="H43" s="123">
        <v>0</v>
      </c>
      <c r="I43" s="39"/>
      <c r="J43" s="124">
        <v>0</v>
      </c>
      <c r="K43" s="58"/>
      <c r="L43" s="124">
        <v>0</v>
      </c>
      <c r="M43" s="93"/>
      <c r="W43" s="41"/>
    </row>
    <row r="44" spans="1:23" s="39" customFormat="1" ht="15" customHeight="1" x14ac:dyDescent="0.25">
      <c r="A44" s="106"/>
      <c r="B44" s="107"/>
      <c r="C44" s="63" t="s">
        <v>13</v>
      </c>
      <c r="D44" s="63" t="s">
        <v>8</v>
      </c>
      <c r="E44" s="72" t="s">
        <v>84</v>
      </c>
      <c r="F44" s="73" t="s">
        <v>85</v>
      </c>
      <c r="G44" s="112"/>
      <c r="H44" s="120">
        <v>0</v>
      </c>
      <c r="J44" s="121">
        <v>0</v>
      </c>
      <c r="K44" s="58"/>
      <c r="L44" s="121">
        <v>0</v>
      </c>
      <c r="M44" s="93"/>
      <c r="W44" s="125"/>
    </row>
    <row r="45" spans="1:23" s="40" customFormat="1" ht="15" customHeight="1" x14ac:dyDescent="0.25">
      <c r="A45" s="106"/>
      <c r="B45" s="107"/>
      <c r="C45" s="63" t="s">
        <v>13</v>
      </c>
      <c r="D45" s="63" t="s">
        <v>8</v>
      </c>
      <c r="E45" s="72" t="s">
        <v>86</v>
      </c>
      <c r="F45" s="73" t="s">
        <v>87</v>
      </c>
      <c r="G45" s="112"/>
      <c r="H45" s="120">
        <v>0</v>
      </c>
      <c r="I45" s="39"/>
      <c r="J45" s="121">
        <v>0</v>
      </c>
      <c r="K45" s="58"/>
      <c r="L45" s="121">
        <v>0</v>
      </c>
      <c r="M45" s="93"/>
      <c r="W45" s="41"/>
    </row>
    <row r="46" spans="1:23" s="40" customFormat="1" ht="15" customHeight="1" x14ac:dyDescent="0.25">
      <c r="A46" s="106"/>
      <c r="B46" s="107"/>
      <c r="C46" s="63" t="s">
        <v>13</v>
      </c>
      <c r="D46" s="63" t="s">
        <v>8</v>
      </c>
      <c r="E46" s="72" t="s">
        <v>88</v>
      </c>
      <c r="F46" s="73" t="s">
        <v>89</v>
      </c>
      <c r="G46" s="112"/>
      <c r="H46" s="120">
        <v>0</v>
      </c>
      <c r="I46" s="39"/>
      <c r="J46" s="121">
        <v>0</v>
      </c>
      <c r="K46" s="58"/>
      <c r="L46" s="121">
        <v>0</v>
      </c>
      <c r="M46" s="93"/>
      <c r="W46" s="41"/>
    </row>
    <row r="47" spans="1:23" s="40" customFormat="1" ht="15" customHeight="1" x14ac:dyDescent="0.25">
      <c r="A47" s="106"/>
      <c r="B47" s="107"/>
      <c r="C47" s="63" t="s">
        <v>13</v>
      </c>
      <c r="D47" s="63" t="s">
        <v>8</v>
      </c>
      <c r="E47" s="72" t="s">
        <v>90</v>
      </c>
      <c r="F47" s="73" t="s">
        <v>91</v>
      </c>
      <c r="G47" s="112"/>
      <c r="H47" s="120">
        <v>0</v>
      </c>
      <c r="I47" s="39"/>
      <c r="J47" s="121">
        <v>0</v>
      </c>
      <c r="K47" s="58"/>
      <c r="L47" s="121">
        <v>0</v>
      </c>
      <c r="M47" s="93"/>
      <c r="W47" s="41"/>
    </row>
    <row r="48" spans="1:23" s="40" customFormat="1" ht="15" customHeight="1" x14ac:dyDescent="0.25">
      <c r="A48" s="106"/>
      <c r="B48" s="107"/>
      <c r="C48" s="63" t="s">
        <v>13</v>
      </c>
      <c r="D48" s="63" t="s">
        <v>8</v>
      </c>
      <c r="E48" s="72" t="s">
        <v>92</v>
      </c>
      <c r="F48" s="73" t="s">
        <v>93</v>
      </c>
      <c r="G48" s="112"/>
      <c r="H48" s="120">
        <v>0</v>
      </c>
      <c r="I48" s="39"/>
      <c r="J48" s="121">
        <v>0</v>
      </c>
      <c r="K48" s="58"/>
      <c r="L48" s="121">
        <v>0</v>
      </c>
      <c r="M48" s="93"/>
      <c r="W48" s="41"/>
    </row>
    <row r="49" spans="1:23" s="87" customFormat="1" ht="15" customHeight="1" x14ac:dyDescent="0.25">
      <c r="A49" s="70" t="s">
        <v>11</v>
      </c>
      <c r="B49" s="80"/>
      <c r="C49" s="63" t="s">
        <v>13</v>
      </c>
      <c r="D49" s="63" t="s">
        <v>13</v>
      </c>
      <c r="E49" s="116" t="s">
        <v>94</v>
      </c>
      <c r="F49" s="117" t="s">
        <v>95</v>
      </c>
      <c r="G49" s="118">
        <f>+G50+G89+G95+G96</f>
        <v>0</v>
      </c>
      <c r="H49" s="119">
        <v>37594581.420000002</v>
      </c>
      <c r="I49" s="39"/>
      <c r="J49" s="68">
        <v>37594581.420000002</v>
      </c>
      <c r="K49" s="58"/>
      <c r="L49" s="68">
        <v>37751924.796400353</v>
      </c>
      <c r="M49" s="69"/>
      <c r="W49" s="41"/>
    </row>
    <row r="50" spans="1:23" s="87" customFormat="1" ht="15" customHeight="1" x14ac:dyDescent="0.25">
      <c r="A50" s="70" t="s">
        <v>11</v>
      </c>
      <c r="B50" s="80"/>
      <c r="C50" s="63" t="s">
        <v>13</v>
      </c>
      <c r="D50" s="63" t="s">
        <v>13</v>
      </c>
      <c r="E50" s="72" t="s">
        <v>96</v>
      </c>
      <c r="F50" s="73" t="s">
        <v>97</v>
      </c>
      <c r="G50" s="126">
        <f>G51+G67+G68</f>
        <v>0</v>
      </c>
      <c r="H50" s="120">
        <v>33299151.100000001</v>
      </c>
      <c r="I50" s="39"/>
      <c r="J50" s="121">
        <v>33299151.100000001</v>
      </c>
      <c r="K50" s="58"/>
      <c r="L50" s="121">
        <v>33299151.100000001</v>
      </c>
      <c r="M50" s="93"/>
      <c r="W50" s="41"/>
    </row>
    <row r="51" spans="1:23" s="87" customFormat="1" ht="15" customHeight="1" x14ac:dyDescent="0.25">
      <c r="A51" s="70" t="s">
        <v>11</v>
      </c>
      <c r="B51" s="80" t="s">
        <v>7</v>
      </c>
      <c r="C51" s="63" t="s">
        <v>7</v>
      </c>
      <c r="D51" s="63" t="s">
        <v>13</v>
      </c>
      <c r="E51" s="81" t="s">
        <v>98</v>
      </c>
      <c r="F51" s="82" t="s">
        <v>99</v>
      </c>
      <c r="G51" s="105">
        <f>SUM(G52:G66)</f>
        <v>0</v>
      </c>
      <c r="H51" s="102">
        <v>29823264.280000001</v>
      </c>
      <c r="I51" s="39"/>
      <c r="J51" s="103">
        <v>29823264.280000001</v>
      </c>
      <c r="K51" s="58"/>
      <c r="L51" s="103">
        <v>29823264.280000001</v>
      </c>
      <c r="M51" s="93"/>
      <c r="W51" s="41"/>
    </row>
    <row r="52" spans="1:23" s="87" customFormat="1" ht="15" customHeight="1" x14ac:dyDescent="0.25">
      <c r="A52" s="70"/>
      <c r="B52" s="80" t="s">
        <v>7</v>
      </c>
      <c r="C52" s="63" t="s">
        <v>7</v>
      </c>
      <c r="D52" s="63" t="s">
        <v>8</v>
      </c>
      <c r="E52" s="88" t="s">
        <v>100</v>
      </c>
      <c r="F52" s="89" t="s">
        <v>101</v>
      </c>
      <c r="G52" s="90"/>
      <c r="H52" s="91">
        <v>17685910</v>
      </c>
      <c r="I52" s="39"/>
      <c r="J52" s="92">
        <v>17685910</v>
      </c>
      <c r="K52" s="58"/>
      <c r="L52" s="92">
        <v>17685910</v>
      </c>
      <c r="M52" s="93"/>
      <c r="W52" s="41"/>
    </row>
    <row r="53" spans="1:23" s="40" customFormat="1" ht="15" customHeight="1" x14ac:dyDescent="0.25">
      <c r="A53" s="106"/>
      <c r="B53" s="107" t="s">
        <v>7</v>
      </c>
      <c r="C53" s="63" t="s">
        <v>7</v>
      </c>
      <c r="D53" s="63" t="s">
        <v>8</v>
      </c>
      <c r="E53" s="88" t="s">
        <v>102</v>
      </c>
      <c r="F53" s="89" t="s">
        <v>103</v>
      </c>
      <c r="G53" s="90"/>
      <c r="H53" s="91">
        <v>8163045</v>
      </c>
      <c r="I53" s="39"/>
      <c r="J53" s="92">
        <v>8163045</v>
      </c>
      <c r="K53" s="58"/>
      <c r="L53" s="92">
        <v>8163045</v>
      </c>
      <c r="M53" s="93"/>
      <c r="W53" s="41"/>
    </row>
    <row r="54" spans="1:23" s="40" customFormat="1" ht="15" customHeight="1" x14ac:dyDescent="0.25">
      <c r="A54" s="106"/>
      <c r="B54" s="107" t="s">
        <v>7</v>
      </c>
      <c r="C54" s="63" t="s">
        <v>7</v>
      </c>
      <c r="D54" s="63" t="s">
        <v>8</v>
      </c>
      <c r="E54" s="88" t="s">
        <v>104</v>
      </c>
      <c r="F54" s="89" t="s">
        <v>105</v>
      </c>
      <c r="G54" s="90"/>
      <c r="H54" s="91">
        <v>0</v>
      </c>
      <c r="I54" s="39"/>
      <c r="J54" s="92">
        <v>0</v>
      </c>
      <c r="K54" s="58"/>
      <c r="L54" s="92">
        <v>0</v>
      </c>
      <c r="M54" s="93"/>
      <c r="W54" s="41"/>
    </row>
    <row r="55" spans="1:23" s="40" customFormat="1" ht="15" customHeight="1" x14ac:dyDescent="0.25">
      <c r="A55" s="106"/>
      <c r="B55" s="106" t="s">
        <v>7</v>
      </c>
      <c r="C55" s="63" t="s">
        <v>7</v>
      </c>
      <c r="D55" s="63" t="s">
        <v>8</v>
      </c>
      <c r="E55" s="88" t="s">
        <v>106</v>
      </c>
      <c r="F55" s="89" t="s">
        <v>107</v>
      </c>
      <c r="G55" s="90"/>
      <c r="H55" s="91">
        <v>0</v>
      </c>
      <c r="I55" s="39"/>
      <c r="J55" s="92">
        <v>0</v>
      </c>
      <c r="K55" s="58"/>
      <c r="L55" s="92">
        <v>0</v>
      </c>
      <c r="M55" s="93"/>
      <c r="W55" s="41"/>
    </row>
    <row r="56" spans="1:23" s="40" customFormat="1" ht="15" customHeight="1" x14ac:dyDescent="0.25">
      <c r="A56" s="106"/>
      <c r="B56" s="106" t="s">
        <v>7</v>
      </c>
      <c r="C56" s="63" t="s">
        <v>7</v>
      </c>
      <c r="D56" s="63" t="s">
        <v>8</v>
      </c>
      <c r="E56" s="88" t="s">
        <v>108</v>
      </c>
      <c r="F56" s="89" t="s">
        <v>109</v>
      </c>
      <c r="G56" s="127"/>
      <c r="H56" s="91">
        <v>2691725</v>
      </c>
      <c r="I56" s="39"/>
      <c r="J56" s="92">
        <v>2691725</v>
      </c>
      <c r="K56" s="58"/>
      <c r="L56" s="92">
        <v>2691725</v>
      </c>
      <c r="M56" s="93"/>
      <c r="W56" s="41"/>
    </row>
    <row r="57" spans="1:23" s="40" customFormat="1" ht="15" customHeight="1" x14ac:dyDescent="0.25">
      <c r="A57" s="106"/>
      <c r="B57" s="106" t="s">
        <v>7</v>
      </c>
      <c r="C57" s="63" t="s">
        <v>7</v>
      </c>
      <c r="D57" s="63" t="s">
        <v>8</v>
      </c>
      <c r="E57" s="88" t="s">
        <v>110</v>
      </c>
      <c r="F57" s="89" t="s">
        <v>111</v>
      </c>
      <c r="G57" s="127"/>
      <c r="H57" s="91">
        <v>69570</v>
      </c>
      <c r="I57" s="39"/>
      <c r="J57" s="92">
        <v>69570</v>
      </c>
      <c r="K57" s="58"/>
      <c r="L57" s="92">
        <v>69570</v>
      </c>
      <c r="M57" s="93"/>
      <c r="W57" s="41"/>
    </row>
    <row r="58" spans="1:23" s="40" customFormat="1" ht="15" customHeight="1" x14ac:dyDescent="0.25">
      <c r="A58" s="106"/>
      <c r="B58" s="106" t="s">
        <v>7</v>
      </c>
      <c r="C58" s="63" t="s">
        <v>7</v>
      </c>
      <c r="D58" s="63" t="s">
        <v>8</v>
      </c>
      <c r="E58" s="88" t="s">
        <v>112</v>
      </c>
      <c r="F58" s="89" t="s">
        <v>113</v>
      </c>
      <c r="G58" s="127"/>
      <c r="H58" s="91">
        <v>159013</v>
      </c>
      <c r="I58" s="39"/>
      <c r="J58" s="92">
        <v>159013</v>
      </c>
      <c r="K58" s="58"/>
      <c r="L58" s="92">
        <v>159013</v>
      </c>
      <c r="M58" s="93"/>
      <c r="W58" s="41"/>
    </row>
    <row r="59" spans="1:23" s="40" customFormat="1" ht="15" customHeight="1" x14ac:dyDescent="0.25">
      <c r="A59" s="106"/>
      <c r="B59" s="106" t="s">
        <v>7</v>
      </c>
      <c r="C59" s="63" t="s">
        <v>7</v>
      </c>
      <c r="D59" s="63" t="s">
        <v>8</v>
      </c>
      <c r="E59" s="88" t="s">
        <v>114</v>
      </c>
      <c r="F59" s="89" t="s">
        <v>115</v>
      </c>
      <c r="G59" s="127"/>
      <c r="H59" s="91">
        <v>474137</v>
      </c>
      <c r="I59" s="39"/>
      <c r="J59" s="92">
        <v>474137</v>
      </c>
      <c r="K59" s="58"/>
      <c r="L59" s="92">
        <v>474137</v>
      </c>
      <c r="M59" s="93"/>
      <c r="W59" s="41"/>
    </row>
    <row r="60" spans="1:23" s="40" customFormat="1" ht="15" customHeight="1" x14ac:dyDescent="0.25">
      <c r="A60" s="106"/>
      <c r="B60" s="106" t="s">
        <v>7</v>
      </c>
      <c r="C60" s="63" t="s">
        <v>7</v>
      </c>
      <c r="D60" s="63" t="s">
        <v>8</v>
      </c>
      <c r="E60" s="88" t="s">
        <v>116</v>
      </c>
      <c r="F60" s="89" t="s">
        <v>117</v>
      </c>
      <c r="G60" s="90"/>
      <c r="H60" s="91">
        <v>0</v>
      </c>
      <c r="I60" s="39"/>
      <c r="J60" s="92">
        <v>0</v>
      </c>
      <c r="K60" s="58"/>
      <c r="L60" s="92">
        <v>0</v>
      </c>
      <c r="M60" s="93"/>
      <c r="W60" s="41"/>
    </row>
    <row r="61" spans="1:23" s="40" customFormat="1" ht="15" customHeight="1" x14ac:dyDescent="0.25">
      <c r="A61" s="106"/>
      <c r="B61" s="107" t="s">
        <v>7</v>
      </c>
      <c r="C61" s="63" t="s">
        <v>7</v>
      </c>
      <c r="D61" s="63" t="s">
        <v>8</v>
      </c>
      <c r="E61" s="88" t="s">
        <v>118</v>
      </c>
      <c r="F61" s="89" t="s">
        <v>119</v>
      </c>
      <c r="G61" s="90"/>
      <c r="H61" s="91">
        <v>0</v>
      </c>
      <c r="I61" s="39"/>
      <c r="J61" s="92">
        <v>0</v>
      </c>
      <c r="K61" s="58"/>
      <c r="L61" s="92">
        <v>0</v>
      </c>
      <c r="M61" s="93"/>
      <c r="W61" s="41"/>
    </row>
    <row r="62" spans="1:23" s="40" customFormat="1" ht="15" customHeight="1" x14ac:dyDescent="0.25">
      <c r="A62" s="106"/>
      <c r="B62" s="107" t="s">
        <v>7</v>
      </c>
      <c r="C62" s="63" t="s">
        <v>7</v>
      </c>
      <c r="D62" s="63" t="s">
        <v>8</v>
      </c>
      <c r="E62" s="88" t="s">
        <v>120</v>
      </c>
      <c r="F62" s="89" t="s">
        <v>121</v>
      </c>
      <c r="G62" s="90"/>
      <c r="H62" s="91">
        <v>0</v>
      </c>
      <c r="I62" s="39"/>
      <c r="J62" s="92">
        <v>0</v>
      </c>
      <c r="K62" s="58"/>
      <c r="L62" s="92">
        <v>0</v>
      </c>
      <c r="M62" s="93"/>
      <c r="W62" s="41"/>
    </row>
    <row r="63" spans="1:23" s="40" customFormat="1" ht="15" customHeight="1" x14ac:dyDescent="0.25">
      <c r="A63" s="70"/>
      <c r="B63" s="80" t="s">
        <v>7</v>
      </c>
      <c r="C63" s="63" t="s">
        <v>7</v>
      </c>
      <c r="D63" s="63" t="s">
        <v>8</v>
      </c>
      <c r="E63" s="88" t="s">
        <v>122</v>
      </c>
      <c r="F63" s="89" t="s">
        <v>123</v>
      </c>
      <c r="G63" s="90"/>
      <c r="H63" s="91">
        <v>0</v>
      </c>
      <c r="I63" s="39"/>
      <c r="J63" s="92">
        <v>0</v>
      </c>
      <c r="K63" s="58"/>
      <c r="L63" s="92">
        <v>0</v>
      </c>
      <c r="M63" s="93"/>
      <c r="W63" s="41"/>
    </row>
    <row r="64" spans="1:23" s="87" customFormat="1" ht="15" customHeight="1" x14ac:dyDescent="0.25">
      <c r="A64" s="70"/>
      <c r="B64" s="80" t="s">
        <v>7</v>
      </c>
      <c r="C64" s="63" t="s">
        <v>7</v>
      </c>
      <c r="D64" s="63" t="s">
        <v>8</v>
      </c>
      <c r="E64" s="88" t="s">
        <v>124</v>
      </c>
      <c r="F64" s="89" t="s">
        <v>125</v>
      </c>
      <c r="G64" s="90"/>
      <c r="H64" s="91">
        <v>575428</v>
      </c>
      <c r="I64" s="39"/>
      <c r="J64" s="92">
        <v>575428</v>
      </c>
      <c r="K64" s="58"/>
      <c r="L64" s="92">
        <v>575428</v>
      </c>
      <c r="M64" s="93"/>
      <c r="W64" s="41"/>
    </row>
    <row r="65" spans="1:23" s="40" customFormat="1" ht="15" customHeight="1" x14ac:dyDescent="0.25">
      <c r="A65" s="70"/>
      <c r="B65" s="80" t="s">
        <v>7</v>
      </c>
      <c r="C65" s="63" t="s">
        <v>7</v>
      </c>
      <c r="D65" s="63" t="s">
        <v>8</v>
      </c>
      <c r="E65" s="88" t="s">
        <v>126</v>
      </c>
      <c r="F65" s="89" t="s">
        <v>127</v>
      </c>
      <c r="G65" s="90"/>
      <c r="H65" s="91">
        <v>0</v>
      </c>
      <c r="I65" s="39"/>
      <c r="J65" s="92">
        <v>0</v>
      </c>
      <c r="K65" s="58"/>
      <c r="L65" s="92">
        <v>0</v>
      </c>
      <c r="M65" s="93"/>
      <c r="W65" s="41"/>
    </row>
    <row r="66" spans="1:23" s="40" customFormat="1" ht="15" customHeight="1" x14ac:dyDescent="0.25">
      <c r="A66" s="70"/>
      <c r="B66" s="80" t="s">
        <v>7</v>
      </c>
      <c r="C66" s="63" t="s">
        <v>7</v>
      </c>
      <c r="D66" s="63" t="s">
        <v>8</v>
      </c>
      <c r="E66" s="88" t="s">
        <v>128</v>
      </c>
      <c r="F66" s="89" t="s">
        <v>129</v>
      </c>
      <c r="G66" s="90"/>
      <c r="H66" s="91">
        <v>4436.28</v>
      </c>
      <c r="I66" s="39"/>
      <c r="J66" s="92">
        <v>4436.28</v>
      </c>
      <c r="K66" s="58"/>
      <c r="L66" s="92">
        <v>4436.28</v>
      </c>
      <c r="M66" s="93"/>
      <c r="W66" s="41"/>
    </row>
    <row r="67" spans="1:23" s="87" customFormat="1" ht="15" customHeight="1" x14ac:dyDescent="0.25">
      <c r="A67" s="70"/>
      <c r="B67" s="80"/>
      <c r="C67" s="63" t="s">
        <v>13</v>
      </c>
      <c r="D67" s="63" t="s">
        <v>8</v>
      </c>
      <c r="E67" s="81" t="s">
        <v>130</v>
      </c>
      <c r="F67" s="82" t="s">
        <v>131</v>
      </c>
      <c r="G67" s="128"/>
      <c r="H67" s="129"/>
      <c r="I67" s="39"/>
      <c r="J67" s="130"/>
      <c r="K67" s="58"/>
      <c r="L67" s="130"/>
      <c r="M67" s="131"/>
      <c r="W67" s="41"/>
    </row>
    <row r="68" spans="1:23" s="87" customFormat="1" ht="15" customHeight="1" x14ac:dyDescent="0.25">
      <c r="A68" s="70" t="s">
        <v>11</v>
      </c>
      <c r="B68" s="80"/>
      <c r="C68" s="63" t="s">
        <v>13</v>
      </c>
      <c r="D68" s="63" t="s">
        <v>13</v>
      </c>
      <c r="E68" s="81" t="s">
        <v>132</v>
      </c>
      <c r="F68" s="82" t="s">
        <v>133</v>
      </c>
      <c r="G68" s="132">
        <f>SUM(G69:G83)+G86+G87+G88</f>
        <v>0</v>
      </c>
      <c r="H68" s="133">
        <v>3475886.82</v>
      </c>
      <c r="I68" s="39"/>
      <c r="J68" s="134">
        <v>3475886.82</v>
      </c>
      <c r="K68" s="58"/>
      <c r="L68" s="134">
        <v>3475886.82</v>
      </c>
      <c r="M68" s="135"/>
      <c r="W68" s="41"/>
    </row>
    <row r="69" spans="1:23" s="87" customFormat="1" ht="15" customHeight="1" x14ac:dyDescent="0.25">
      <c r="A69" s="70"/>
      <c r="B69" s="80" t="s">
        <v>134</v>
      </c>
      <c r="C69" s="63" t="s">
        <v>134</v>
      </c>
      <c r="D69" s="63" t="s">
        <v>8</v>
      </c>
      <c r="E69" s="88" t="s">
        <v>135</v>
      </c>
      <c r="F69" s="89" t="s">
        <v>136</v>
      </c>
      <c r="G69" s="90"/>
      <c r="H69" s="91">
        <v>2281770</v>
      </c>
      <c r="I69" s="39"/>
      <c r="J69" s="92">
        <v>2281770</v>
      </c>
      <c r="K69" s="58"/>
      <c r="L69" s="92">
        <v>2281770</v>
      </c>
      <c r="M69" s="93"/>
      <c r="W69" s="41"/>
    </row>
    <row r="70" spans="1:23" s="87" customFormat="1" ht="15" customHeight="1" x14ac:dyDescent="0.25">
      <c r="A70" s="70"/>
      <c r="B70" s="80" t="s">
        <v>134</v>
      </c>
      <c r="C70" s="63" t="s">
        <v>134</v>
      </c>
      <c r="D70" s="63" t="s">
        <v>8</v>
      </c>
      <c r="E70" s="88" t="s">
        <v>137</v>
      </c>
      <c r="F70" s="89" t="s">
        <v>138</v>
      </c>
      <c r="G70" s="90"/>
      <c r="H70" s="91">
        <v>406640</v>
      </c>
      <c r="I70" s="39"/>
      <c r="J70" s="92">
        <v>406640</v>
      </c>
      <c r="K70" s="58"/>
      <c r="L70" s="92">
        <v>406640</v>
      </c>
      <c r="M70" s="93"/>
      <c r="W70" s="41"/>
    </row>
    <row r="71" spans="1:23" s="40" customFormat="1" ht="15" customHeight="1" x14ac:dyDescent="0.25">
      <c r="A71" s="70"/>
      <c r="B71" s="80" t="s">
        <v>134</v>
      </c>
      <c r="C71" s="63" t="s">
        <v>134</v>
      </c>
      <c r="D71" s="63" t="s">
        <v>8</v>
      </c>
      <c r="E71" s="88" t="s">
        <v>139</v>
      </c>
      <c r="F71" s="89" t="s">
        <v>140</v>
      </c>
      <c r="G71" s="90"/>
      <c r="H71" s="91">
        <v>0</v>
      </c>
      <c r="I71" s="39"/>
      <c r="J71" s="92">
        <v>0</v>
      </c>
      <c r="K71" s="58"/>
      <c r="L71" s="92">
        <v>0</v>
      </c>
      <c r="M71" s="93"/>
      <c r="W71" s="41"/>
    </row>
    <row r="72" spans="1:23" s="40" customFormat="1" ht="15" customHeight="1" x14ac:dyDescent="0.25">
      <c r="A72" s="106"/>
      <c r="B72" s="106" t="s">
        <v>141</v>
      </c>
      <c r="C72" s="63" t="s">
        <v>141</v>
      </c>
      <c r="D72" s="63" t="s">
        <v>8</v>
      </c>
      <c r="E72" s="88" t="s">
        <v>142</v>
      </c>
      <c r="F72" s="89" t="s">
        <v>143</v>
      </c>
      <c r="G72" s="90"/>
      <c r="H72" s="91">
        <v>0</v>
      </c>
      <c r="I72" s="39"/>
      <c r="J72" s="92">
        <v>0</v>
      </c>
      <c r="K72" s="58"/>
      <c r="L72" s="92">
        <v>0</v>
      </c>
      <c r="M72" s="93"/>
      <c r="W72" s="41"/>
    </row>
    <row r="73" spans="1:23" s="87" customFormat="1" ht="15" customHeight="1" x14ac:dyDescent="0.25">
      <c r="A73" s="106"/>
      <c r="B73" s="106" t="s">
        <v>134</v>
      </c>
      <c r="C73" s="63" t="s">
        <v>134</v>
      </c>
      <c r="D73" s="63" t="s">
        <v>8</v>
      </c>
      <c r="E73" s="88" t="s">
        <v>144</v>
      </c>
      <c r="F73" s="89" t="s">
        <v>145</v>
      </c>
      <c r="G73" s="90"/>
      <c r="H73" s="91">
        <v>265770</v>
      </c>
      <c r="I73" s="39"/>
      <c r="J73" s="92">
        <v>265770</v>
      </c>
      <c r="K73" s="58"/>
      <c r="L73" s="92">
        <v>265770</v>
      </c>
      <c r="M73" s="93"/>
      <c r="W73" s="41"/>
    </row>
    <row r="74" spans="1:23" s="40" customFormat="1" ht="15" customHeight="1" x14ac:dyDescent="0.25">
      <c r="A74" s="106"/>
      <c r="B74" s="106" t="s">
        <v>134</v>
      </c>
      <c r="C74" s="63" t="s">
        <v>134</v>
      </c>
      <c r="D74" s="63" t="s">
        <v>8</v>
      </c>
      <c r="E74" s="88" t="s">
        <v>146</v>
      </c>
      <c r="F74" s="89" t="s">
        <v>147</v>
      </c>
      <c r="G74" s="90"/>
      <c r="H74" s="91">
        <v>109920</v>
      </c>
      <c r="I74" s="39"/>
      <c r="J74" s="92">
        <v>109920</v>
      </c>
      <c r="K74" s="58"/>
      <c r="L74" s="92">
        <v>109920</v>
      </c>
      <c r="M74" s="93"/>
      <c r="W74" s="41"/>
    </row>
    <row r="75" spans="1:23" s="40" customFormat="1" ht="15" customHeight="1" x14ac:dyDescent="0.25">
      <c r="A75" s="106"/>
      <c r="B75" s="106" t="s">
        <v>134</v>
      </c>
      <c r="C75" s="63" t="s">
        <v>134</v>
      </c>
      <c r="D75" s="63" t="s">
        <v>8</v>
      </c>
      <c r="E75" s="88" t="s">
        <v>148</v>
      </c>
      <c r="F75" s="89" t="s">
        <v>149</v>
      </c>
      <c r="G75" s="90"/>
      <c r="H75" s="91">
        <v>65960</v>
      </c>
      <c r="I75" s="39"/>
      <c r="J75" s="92">
        <v>65960</v>
      </c>
      <c r="K75" s="58"/>
      <c r="L75" s="92">
        <v>65960</v>
      </c>
      <c r="M75" s="93"/>
      <c r="W75" s="41"/>
    </row>
    <row r="76" spans="1:23" s="40" customFormat="1" ht="15" customHeight="1" x14ac:dyDescent="0.25">
      <c r="A76" s="106"/>
      <c r="B76" s="106" t="s">
        <v>134</v>
      </c>
      <c r="C76" s="63" t="s">
        <v>134</v>
      </c>
      <c r="D76" s="63" t="s">
        <v>8</v>
      </c>
      <c r="E76" s="88" t="s">
        <v>150</v>
      </c>
      <c r="F76" s="89" t="s">
        <v>151</v>
      </c>
      <c r="G76" s="90"/>
      <c r="H76" s="91">
        <v>264590</v>
      </c>
      <c r="I76" s="39"/>
      <c r="J76" s="92">
        <v>264590</v>
      </c>
      <c r="K76" s="58"/>
      <c r="L76" s="92">
        <v>264590</v>
      </c>
      <c r="M76" s="93"/>
      <c r="W76" s="41"/>
    </row>
    <row r="77" spans="1:23" s="40" customFormat="1" ht="15" customHeight="1" x14ac:dyDescent="0.25">
      <c r="A77" s="106"/>
      <c r="B77" s="106" t="s">
        <v>134</v>
      </c>
      <c r="C77" s="63" t="s">
        <v>134</v>
      </c>
      <c r="D77" s="63" t="s">
        <v>8</v>
      </c>
      <c r="E77" s="88" t="s">
        <v>152</v>
      </c>
      <c r="F77" s="89" t="s">
        <v>153</v>
      </c>
      <c r="G77" s="90"/>
      <c r="H77" s="91">
        <v>74880</v>
      </c>
      <c r="I77" s="39"/>
      <c r="J77" s="92">
        <v>74880</v>
      </c>
      <c r="K77" s="58"/>
      <c r="L77" s="92">
        <v>74880</v>
      </c>
      <c r="M77" s="93"/>
      <c r="W77" s="41"/>
    </row>
    <row r="78" spans="1:23" s="40" customFormat="1" ht="15" customHeight="1" x14ac:dyDescent="0.25">
      <c r="A78" s="106"/>
      <c r="B78" s="107" t="s">
        <v>141</v>
      </c>
      <c r="C78" s="63" t="s">
        <v>141</v>
      </c>
      <c r="D78" s="63" t="s">
        <v>8</v>
      </c>
      <c r="E78" s="88" t="s">
        <v>154</v>
      </c>
      <c r="F78" s="89" t="s">
        <v>155</v>
      </c>
      <c r="G78" s="90"/>
      <c r="H78" s="91">
        <v>0</v>
      </c>
      <c r="I78" s="39"/>
      <c r="J78" s="92">
        <v>0</v>
      </c>
      <c r="K78" s="58"/>
      <c r="L78" s="92">
        <v>0</v>
      </c>
      <c r="M78" s="93"/>
      <c r="W78" s="41"/>
    </row>
    <row r="79" spans="1:23" s="40" customFormat="1" ht="15" customHeight="1" x14ac:dyDescent="0.25">
      <c r="A79" s="106"/>
      <c r="B79" s="107" t="s">
        <v>141</v>
      </c>
      <c r="C79" s="63" t="s">
        <v>141</v>
      </c>
      <c r="D79" s="63" t="s">
        <v>8</v>
      </c>
      <c r="E79" s="88" t="s">
        <v>156</v>
      </c>
      <c r="F79" s="89" t="s">
        <v>157</v>
      </c>
      <c r="G79" s="90"/>
      <c r="H79" s="91">
        <v>0</v>
      </c>
      <c r="I79" s="39"/>
      <c r="J79" s="92">
        <v>0</v>
      </c>
      <c r="K79" s="58"/>
      <c r="L79" s="92">
        <v>0</v>
      </c>
      <c r="M79" s="93"/>
      <c r="W79" s="41"/>
    </row>
    <row r="80" spans="1:23" s="40" customFormat="1" ht="15" customHeight="1" x14ac:dyDescent="0.25">
      <c r="A80" s="106"/>
      <c r="B80" s="106" t="s">
        <v>134</v>
      </c>
      <c r="C80" s="63" t="s">
        <v>134</v>
      </c>
      <c r="D80" s="63" t="s">
        <v>8</v>
      </c>
      <c r="E80" s="88" t="s">
        <v>158</v>
      </c>
      <c r="F80" s="89" t="s">
        <v>159</v>
      </c>
      <c r="G80" s="90"/>
      <c r="H80" s="91">
        <v>0</v>
      </c>
      <c r="I80" s="39"/>
      <c r="J80" s="92">
        <v>0</v>
      </c>
      <c r="K80" s="58"/>
      <c r="L80" s="92">
        <v>0</v>
      </c>
      <c r="M80" s="93"/>
      <c r="W80" s="41"/>
    </row>
    <row r="81" spans="1:23" s="40" customFormat="1" ht="15" customHeight="1" x14ac:dyDescent="0.25">
      <c r="A81" s="106"/>
      <c r="B81" s="107" t="s">
        <v>134</v>
      </c>
      <c r="C81" s="63" t="s">
        <v>134</v>
      </c>
      <c r="D81" s="63" t="s">
        <v>8</v>
      </c>
      <c r="E81" s="88" t="s">
        <v>160</v>
      </c>
      <c r="F81" s="89" t="s">
        <v>161</v>
      </c>
      <c r="G81" s="90"/>
      <c r="H81" s="91">
        <v>0</v>
      </c>
      <c r="I81" s="39"/>
      <c r="J81" s="92">
        <v>0</v>
      </c>
      <c r="K81" s="58"/>
      <c r="L81" s="92">
        <v>0</v>
      </c>
      <c r="M81" s="93"/>
      <c r="W81" s="41"/>
    </row>
    <row r="82" spans="1:23" s="40" customFormat="1" ht="15" customHeight="1" x14ac:dyDescent="0.25">
      <c r="A82" s="106"/>
      <c r="B82" s="107" t="s">
        <v>134</v>
      </c>
      <c r="C82" s="63" t="s">
        <v>134</v>
      </c>
      <c r="D82" s="63" t="s">
        <v>8</v>
      </c>
      <c r="E82" s="88" t="s">
        <v>162</v>
      </c>
      <c r="F82" s="89" t="s">
        <v>163</v>
      </c>
      <c r="G82" s="90"/>
      <c r="H82" s="91">
        <v>0</v>
      </c>
      <c r="I82" s="39"/>
      <c r="J82" s="92">
        <v>0</v>
      </c>
      <c r="K82" s="58"/>
      <c r="L82" s="92">
        <v>0</v>
      </c>
      <c r="M82" s="93"/>
      <c r="W82" s="41"/>
    </row>
    <row r="83" spans="1:23" s="138" customFormat="1" ht="15" customHeight="1" x14ac:dyDescent="0.25">
      <c r="A83" s="106" t="s">
        <v>11</v>
      </c>
      <c r="B83" s="106" t="s">
        <v>141</v>
      </c>
      <c r="C83" s="63" t="s">
        <v>141</v>
      </c>
      <c r="D83" s="63" t="s">
        <v>13</v>
      </c>
      <c r="E83" s="88" t="s">
        <v>164</v>
      </c>
      <c r="F83" s="89" t="s">
        <v>165</v>
      </c>
      <c r="G83" s="136">
        <f>+G84+G85</f>
        <v>0</v>
      </c>
      <c r="H83" s="91">
        <v>6356.82</v>
      </c>
      <c r="I83" s="137"/>
      <c r="J83" s="92">
        <v>6356.82</v>
      </c>
      <c r="K83" s="58"/>
      <c r="L83" s="92">
        <v>6356.82</v>
      </c>
      <c r="M83" s="93"/>
      <c r="W83" s="139"/>
    </row>
    <row r="84" spans="1:23" s="138" customFormat="1" ht="15" customHeight="1" x14ac:dyDescent="0.25">
      <c r="A84" s="106"/>
      <c r="B84" s="106" t="s">
        <v>141</v>
      </c>
      <c r="C84" s="63" t="s">
        <v>141</v>
      </c>
      <c r="D84" s="63" t="s">
        <v>8</v>
      </c>
      <c r="E84" s="81" t="s">
        <v>166</v>
      </c>
      <c r="F84" s="140" t="s">
        <v>167</v>
      </c>
      <c r="G84" s="141"/>
      <c r="H84" s="91">
        <v>0</v>
      </c>
      <c r="I84" s="137"/>
      <c r="J84" s="92">
        <v>0</v>
      </c>
      <c r="K84" s="58"/>
      <c r="L84" s="92">
        <v>0</v>
      </c>
      <c r="M84" s="93"/>
      <c r="W84" s="139"/>
    </row>
    <row r="85" spans="1:23" s="40" customFormat="1" ht="15" customHeight="1" x14ac:dyDescent="0.25">
      <c r="A85" s="106"/>
      <c r="B85" s="106" t="s">
        <v>141</v>
      </c>
      <c r="C85" s="63" t="s">
        <v>141</v>
      </c>
      <c r="D85" s="63" t="s">
        <v>8</v>
      </c>
      <c r="E85" s="81" t="s">
        <v>168</v>
      </c>
      <c r="F85" s="89" t="s">
        <v>169</v>
      </c>
      <c r="G85" s="90"/>
      <c r="H85" s="91">
        <v>6356.82</v>
      </c>
      <c r="I85" s="39"/>
      <c r="J85" s="92">
        <v>6356.82</v>
      </c>
      <c r="K85" s="58"/>
      <c r="L85" s="92">
        <v>6356.82</v>
      </c>
      <c r="M85" s="93"/>
      <c r="W85" s="41"/>
    </row>
    <row r="86" spans="1:23" s="39" customFormat="1" ht="15" customHeight="1" x14ac:dyDescent="0.25">
      <c r="A86" s="106"/>
      <c r="B86" s="106"/>
      <c r="C86" s="63" t="s">
        <v>13</v>
      </c>
      <c r="D86" s="63" t="s">
        <v>8</v>
      </c>
      <c r="E86" s="88" t="s">
        <v>170</v>
      </c>
      <c r="F86" s="89" t="s">
        <v>171</v>
      </c>
      <c r="G86" s="90"/>
      <c r="H86" s="91">
        <v>0</v>
      </c>
      <c r="J86" s="92">
        <v>0</v>
      </c>
      <c r="K86" s="58"/>
      <c r="L86" s="92">
        <v>0</v>
      </c>
      <c r="M86" s="93"/>
      <c r="W86" s="125"/>
    </row>
    <row r="87" spans="1:23" s="39" customFormat="1" ht="15" customHeight="1" x14ac:dyDescent="0.25">
      <c r="A87" s="70"/>
      <c r="B87" s="80" t="s">
        <v>7</v>
      </c>
      <c r="C87" s="63" t="s">
        <v>7</v>
      </c>
      <c r="D87" s="63" t="s">
        <v>8</v>
      </c>
      <c r="E87" s="88" t="s">
        <v>172</v>
      </c>
      <c r="F87" s="89" t="s">
        <v>173</v>
      </c>
      <c r="G87" s="90"/>
      <c r="H87" s="91">
        <v>0</v>
      </c>
      <c r="J87" s="92">
        <v>0</v>
      </c>
      <c r="K87" s="58"/>
      <c r="L87" s="92">
        <v>0</v>
      </c>
      <c r="M87" s="93"/>
      <c r="W87" s="125"/>
    </row>
    <row r="88" spans="1:23" s="39" customFormat="1" ht="15" customHeight="1" x14ac:dyDescent="0.25">
      <c r="A88" s="70"/>
      <c r="B88" s="80" t="s">
        <v>141</v>
      </c>
      <c r="C88" s="63" t="s">
        <v>141</v>
      </c>
      <c r="D88" s="63" t="s">
        <v>8</v>
      </c>
      <c r="E88" s="88" t="s">
        <v>174</v>
      </c>
      <c r="F88" s="89" t="s">
        <v>175</v>
      </c>
      <c r="G88" s="90"/>
      <c r="H88" s="91">
        <v>0</v>
      </c>
      <c r="J88" s="92">
        <v>0</v>
      </c>
      <c r="K88" s="58"/>
      <c r="L88" s="92">
        <v>0</v>
      </c>
      <c r="M88" s="93"/>
      <c r="W88" s="125"/>
    </row>
    <row r="89" spans="1:23" s="87" customFormat="1" ht="15" customHeight="1" x14ac:dyDescent="0.25">
      <c r="A89" s="142" t="s">
        <v>11</v>
      </c>
      <c r="B89" s="143" t="s">
        <v>134</v>
      </c>
      <c r="C89" s="63" t="s">
        <v>134</v>
      </c>
      <c r="D89" s="63" t="s">
        <v>13</v>
      </c>
      <c r="E89" s="72" t="s">
        <v>176</v>
      </c>
      <c r="F89" s="73" t="s">
        <v>177</v>
      </c>
      <c r="G89" s="126">
        <f>SUM(G90:G94)</f>
        <v>0</v>
      </c>
      <c r="H89" s="120">
        <v>0</v>
      </c>
      <c r="I89" s="39"/>
      <c r="J89" s="121">
        <v>0</v>
      </c>
      <c r="K89" s="58"/>
      <c r="L89" s="121">
        <v>0</v>
      </c>
      <c r="M89" s="93"/>
      <c r="W89" s="41"/>
    </row>
    <row r="90" spans="1:23" s="40" customFormat="1" ht="15" customHeight="1" x14ac:dyDescent="0.25">
      <c r="A90" s="106"/>
      <c r="B90" s="107" t="s">
        <v>134</v>
      </c>
      <c r="C90" s="63" t="s">
        <v>134</v>
      </c>
      <c r="D90" s="63" t="s">
        <v>8</v>
      </c>
      <c r="E90" s="88" t="s">
        <v>178</v>
      </c>
      <c r="F90" s="144" t="s">
        <v>179</v>
      </c>
      <c r="G90" s="145"/>
      <c r="H90" s="102">
        <v>0</v>
      </c>
      <c r="I90" s="39"/>
      <c r="J90" s="103">
        <v>0</v>
      </c>
      <c r="K90" s="58"/>
      <c r="L90" s="103">
        <v>0</v>
      </c>
      <c r="M90" s="93"/>
      <c r="W90" s="41"/>
    </row>
    <row r="91" spans="1:23" s="40" customFormat="1" ht="15" customHeight="1" x14ac:dyDescent="0.25">
      <c r="A91" s="106"/>
      <c r="B91" s="107" t="s">
        <v>134</v>
      </c>
      <c r="C91" s="63" t="s">
        <v>134</v>
      </c>
      <c r="D91" s="63" t="s">
        <v>8</v>
      </c>
      <c r="E91" s="81" t="s">
        <v>180</v>
      </c>
      <c r="F91" s="82" t="s">
        <v>181</v>
      </c>
      <c r="G91" s="100"/>
      <c r="H91" s="102">
        <v>0</v>
      </c>
      <c r="I91" s="39"/>
      <c r="J91" s="103">
        <v>0</v>
      </c>
      <c r="K91" s="58"/>
      <c r="L91" s="103">
        <v>0</v>
      </c>
      <c r="M91" s="93"/>
      <c r="W91" s="41"/>
    </row>
    <row r="92" spans="1:23" s="40" customFormat="1" ht="15" customHeight="1" x14ac:dyDescent="0.25">
      <c r="A92" s="106"/>
      <c r="B92" s="107" t="s">
        <v>134</v>
      </c>
      <c r="C92" s="63" t="s">
        <v>134</v>
      </c>
      <c r="D92" s="63" t="s">
        <v>8</v>
      </c>
      <c r="E92" s="81" t="s">
        <v>182</v>
      </c>
      <c r="F92" s="82" t="s">
        <v>183</v>
      </c>
      <c r="G92" s="100"/>
      <c r="H92" s="102">
        <v>0</v>
      </c>
      <c r="I92" s="39"/>
      <c r="J92" s="103">
        <v>0</v>
      </c>
      <c r="K92" s="58"/>
      <c r="L92" s="103">
        <v>0</v>
      </c>
      <c r="M92" s="93"/>
      <c r="W92" s="41"/>
    </row>
    <row r="93" spans="1:23" s="40" customFormat="1" ht="15" customHeight="1" x14ac:dyDescent="0.25">
      <c r="A93" s="70"/>
      <c r="B93" s="70" t="s">
        <v>134</v>
      </c>
      <c r="C93" s="63" t="s">
        <v>134</v>
      </c>
      <c r="D93" s="63" t="s">
        <v>8</v>
      </c>
      <c r="E93" s="81" t="s">
        <v>184</v>
      </c>
      <c r="F93" s="82" t="s">
        <v>185</v>
      </c>
      <c r="G93" s="100"/>
      <c r="H93" s="102">
        <v>0</v>
      </c>
      <c r="I93" s="39"/>
      <c r="J93" s="103">
        <v>0</v>
      </c>
      <c r="K93" s="58"/>
      <c r="L93" s="103">
        <v>0</v>
      </c>
      <c r="M93" s="93"/>
      <c r="W93" s="41"/>
    </row>
    <row r="94" spans="1:23" s="40" customFormat="1" ht="15" customHeight="1" x14ac:dyDescent="0.25">
      <c r="A94" s="70"/>
      <c r="B94" s="70" t="s">
        <v>134</v>
      </c>
      <c r="C94" s="63" t="s">
        <v>134</v>
      </c>
      <c r="D94" s="63" t="s">
        <v>8</v>
      </c>
      <c r="E94" s="81" t="s">
        <v>186</v>
      </c>
      <c r="F94" s="82" t="s">
        <v>187</v>
      </c>
      <c r="G94" s="100"/>
      <c r="H94" s="102">
        <v>0</v>
      </c>
      <c r="I94" s="39"/>
      <c r="J94" s="103">
        <v>0</v>
      </c>
      <c r="K94" s="58"/>
      <c r="L94" s="103">
        <v>0</v>
      </c>
      <c r="M94" s="93"/>
      <c r="W94" s="41"/>
    </row>
    <row r="95" spans="1:23" s="87" customFormat="1" ht="15" customHeight="1" x14ac:dyDescent="0.25">
      <c r="A95" s="70"/>
      <c r="B95" s="80"/>
      <c r="C95" s="63" t="s">
        <v>13</v>
      </c>
      <c r="D95" s="63" t="s">
        <v>8</v>
      </c>
      <c r="E95" s="72" t="s">
        <v>188</v>
      </c>
      <c r="F95" s="73" t="s">
        <v>189</v>
      </c>
      <c r="G95" s="112"/>
      <c r="H95" s="120">
        <v>958693.53999999992</v>
      </c>
      <c r="I95" s="39"/>
      <c r="J95" s="121">
        <v>958693.53999999992</v>
      </c>
      <c r="K95" s="58"/>
      <c r="L95" s="121">
        <v>958693.53999999992</v>
      </c>
      <c r="M95" s="93"/>
      <c r="W95" s="41"/>
    </row>
    <row r="96" spans="1:23" s="87" customFormat="1" ht="15" customHeight="1" x14ac:dyDescent="0.25">
      <c r="A96" s="70" t="s">
        <v>11</v>
      </c>
      <c r="B96" s="80"/>
      <c r="C96" s="63" t="s">
        <v>13</v>
      </c>
      <c r="D96" s="63" t="s">
        <v>13</v>
      </c>
      <c r="E96" s="72" t="s">
        <v>190</v>
      </c>
      <c r="F96" s="73" t="s">
        <v>191</v>
      </c>
      <c r="G96" s="146">
        <f>SUM(G97:G103)</f>
        <v>0</v>
      </c>
      <c r="H96" s="113">
        <v>3336736.78</v>
      </c>
      <c r="I96" s="39"/>
      <c r="J96" s="114">
        <v>3336736.78</v>
      </c>
      <c r="K96" s="58"/>
      <c r="L96" s="114">
        <v>3494080.1564003518</v>
      </c>
      <c r="M96" s="115"/>
      <c r="W96" s="41"/>
    </row>
    <row r="97" spans="1:23" s="87" customFormat="1" ht="15" customHeight="1" x14ac:dyDescent="0.25">
      <c r="A97" s="70"/>
      <c r="B97" s="80"/>
      <c r="C97" s="63" t="s">
        <v>13</v>
      </c>
      <c r="D97" s="63" t="s">
        <v>8</v>
      </c>
      <c r="E97" s="81" t="s">
        <v>192</v>
      </c>
      <c r="F97" s="82" t="s">
        <v>193</v>
      </c>
      <c r="G97" s="100"/>
      <c r="H97" s="102">
        <v>0</v>
      </c>
      <c r="I97" s="39"/>
      <c r="J97" s="103">
        <v>0</v>
      </c>
      <c r="K97" s="58"/>
      <c r="L97" s="103">
        <v>0</v>
      </c>
      <c r="M97" s="93"/>
      <c r="W97" s="41"/>
    </row>
    <row r="98" spans="1:23" s="87" customFormat="1" ht="15" customHeight="1" x14ac:dyDescent="0.25">
      <c r="A98" s="70"/>
      <c r="B98" s="80"/>
      <c r="C98" s="63" t="s">
        <v>13</v>
      </c>
      <c r="D98" s="63" t="s">
        <v>8</v>
      </c>
      <c r="E98" s="81" t="s">
        <v>194</v>
      </c>
      <c r="F98" s="82" t="s">
        <v>195</v>
      </c>
      <c r="G98" s="100"/>
      <c r="H98" s="102">
        <v>3336736.78</v>
      </c>
      <c r="I98" s="39"/>
      <c r="J98" s="103">
        <v>3336736.78</v>
      </c>
      <c r="K98" s="58"/>
      <c r="L98" s="103">
        <v>3494080.1564003518</v>
      </c>
      <c r="M98" s="93"/>
      <c r="W98" s="41"/>
    </row>
    <row r="99" spans="1:23" s="87" customFormat="1" ht="15" customHeight="1" x14ac:dyDescent="0.25">
      <c r="A99" s="70"/>
      <c r="B99" s="80"/>
      <c r="C99" s="63" t="s">
        <v>13</v>
      </c>
      <c r="D99" s="63" t="s">
        <v>8</v>
      </c>
      <c r="E99" s="81" t="s">
        <v>196</v>
      </c>
      <c r="F99" s="82" t="s">
        <v>197</v>
      </c>
      <c r="G99" s="100"/>
      <c r="H99" s="102">
        <v>0</v>
      </c>
      <c r="I99" s="39"/>
      <c r="J99" s="103">
        <v>0</v>
      </c>
      <c r="K99" s="58"/>
      <c r="L99" s="103">
        <v>0</v>
      </c>
      <c r="M99" s="93"/>
      <c r="W99" s="41"/>
    </row>
    <row r="100" spans="1:23" s="87" customFormat="1" ht="15" customHeight="1" x14ac:dyDescent="0.25">
      <c r="A100" s="70"/>
      <c r="B100" s="80"/>
      <c r="C100" s="63" t="s">
        <v>13</v>
      </c>
      <c r="D100" s="63" t="s">
        <v>8</v>
      </c>
      <c r="E100" s="81" t="s">
        <v>198</v>
      </c>
      <c r="F100" s="82" t="s">
        <v>199</v>
      </c>
      <c r="G100" s="100"/>
      <c r="H100" s="102">
        <v>0</v>
      </c>
      <c r="I100" s="39"/>
      <c r="J100" s="103">
        <v>0</v>
      </c>
      <c r="K100" s="58"/>
      <c r="L100" s="103">
        <v>0</v>
      </c>
      <c r="M100" s="93"/>
      <c r="W100" s="41"/>
    </row>
    <row r="101" spans="1:23" s="87" customFormat="1" ht="15" customHeight="1" x14ac:dyDescent="0.25">
      <c r="A101" s="70"/>
      <c r="B101" s="80" t="s">
        <v>7</v>
      </c>
      <c r="C101" s="63" t="s">
        <v>7</v>
      </c>
      <c r="D101" s="63" t="s">
        <v>8</v>
      </c>
      <c r="E101" s="81" t="s">
        <v>200</v>
      </c>
      <c r="F101" s="82" t="s">
        <v>201</v>
      </c>
      <c r="G101" s="100"/>
      <c r="H101" s="102">
        <v>0</v>
      </c>
      <c r="I101" s="39"/>
      <c r="J101" s="103">
        <v>0</v>
      </c>
      <c r="K101" s="58"/>
      <c r="L101" s="103">
        <v>0</v>
      </c>
      <c r="M101" s="93"/>
      <c r="W101" s="41"/>
    </row>
    <row r="102" spans="1:23" s="87" customFormat="1" ht="15" customHeight="1" x14ac:dyDescent="0.25">
      <c r="A102" s="70"/>
      <c r="B102" s="80"/>
      <c r="C102" s="63" t="s">
        <v>13</v>
      </c>
      <c r="D102" s="63" t="s">
        <v>8</v>
      </c>
      <c r="E102" s="81" t="s">
        <v>202</v>
      </c>
      <c r="F102" s="82" t="s">
        <v>203</v>
      </c>
      <c r="G102" s="100"/>
      <c r="H102" s="102">
        <v>0</v>
      </c>
      <c r="I102" s="39"/>
      <c r="J102" s="103">
        <v>0</v>
      </c>
      <c r="K102" s="58"/>
      <c r="L102" s="103">
        <v>0</v>
      </c>
      <c r="M102" s="93"/>
      <c r="W102" s="41"/>
    </row>
    <row r="103" spans="1:23" s="87" customFormat="1" ht="15" customHeight="1" x14ac:dyDescent="0.25">
      <c r="A103" s="70"/>
      <c r="B103" s="80" t="s">
        <v>7</v>
      </c>
      <c r="C103" s="63" t="s">
        <v>7</v>
      </c>
      <c r="D103" s="63" t="s">
        <v>8</v>
      </c>
      <c r="E103" s="81" t="s">
        <v>204</v>
      </c>
      <c r="F103" s="82" t="s">
        <v>205</v>
      </c>
      <c r="G103" s="100"/>
      <c r="H103" s="102">
        <v>0</v>
      </c>
      <c r="I103" s="39"/>
      <c r="J103" s="103">
        <v>0</v>
      </c>
      <c r="K103" s="58"/>
      <c r="L103" s="103">
        <v>0</v>
      </c>
      <c r="M103" s="93"/>
      <c r="W103" s="41"/>
    </row>
    <row r="104" spans="1:23" s="87" customFormat="1" ht="15" customHeight="1" x14ac:dyDescent="0.25">
      <c r="A104" s="70" t="s">
        <v>11</v>
      </c>
      <c r="B104" s="80"/>
      <c r="C104" s="63" t="s">
        <v>13</v>
      </c>
      <c r="D104" s="63" t="s">
        <v>13</v>
      </c>
      <c r="E104" s="116" t="s">
        <v>206</v>
      </c>
      <c r="F104" s="117" t="s">
        <v>207</v>
      </c>
      <c r="G104" s="118">
        <f>+G105+G106+G109+G114+G118</f>
        <v>0</v>
      </c>
      <c r="H104" s="119">
        <v>9642205.7299999986</v>
      </c>
      <c r="I104" s="39"/>
      <c r="J104" s="68">
        <v>9642205.7299999986</v>
      </c>
      <c r="K104" s="58"/>
      <c r="L104" s="68">
        <v>9642205.7299999986</v>
      </c>
      <c r="M104" s="69"/>
      <c r="W104" s="41"/>
    </row>
    <row r="105" spans="1:23" s="87" customFormat="1" ht="15" customHeight="1" x14ac:dyDescent="0.25">
      <c r="A105" s="70"/>
      <c r="B105" s="80"/>
      <c r="C105" s="63" t="s">
        <v>13</v>
      </c>
      <c r="D105" s="63" t="s">
        <v>8</v>
      </c>
      <c r="E105" s="72" t="s">
        <v>208</v>
      </c>
      <c r="F105" s="73" t="s">
        <v>209</v>
      </c>
      <c r="G105" s="112"/>
      <c r="H105" s="120">
        <v>0</v>
      </c>
      <c r="I105" s="39"/>
      <c r="J105" s="121">
        <v>0</v>
      </c>
      <c r="K105" s="58"/>
      <c r="L105" s="121">
        <v>0</v>
      </c>
      <c r="M105" s="93"/>
      <c r="W105" s="41"/>
    </row>
    <row r="106" spans="1:23" s="87" customFormat="1" ht="15" customHeight="1" x14ac:dyDescent="0.25">
      <c r="A106" s="147" t="s">
        <v>11</v>
      </c>
      <c r="B106" s="148"/>
      <c r="C106" s="63" t="s">
        <v>13</v>
      </c>
      <c r="D106" s="63" t="s">
        <v>13</v>
      </c>
      <c r="E106" s="72" t="s">
        <v>210</v>
      </c>
      <c r="F106" s="73" t="s">
        <v>211</v>
      </c>
      <c r="G106" s="146">
        <f>SUM(G107:G108)</f>
        <v>0</v>
      </c>
      <c r="H106" s="113">
        <v>0</v>
      </c>
      <c r="I106" s="39"/>
      <c r="J106" s="114">
        <v>0</v>
      </c>
      <c r="K106" s="58"/>
      <c r="L106" s="114">
        <v>0</v>
      </c>
      <c r="M106" s="115"/>
      <c r="W106" s="41"/>
    </row>
    <row r="107" spans="1:23" s="87" customFormat="1" ht="15" customHeight="1" x14ac:dyDescent="0.25">
      <c r="A107" s="147"/>
      <c r="B107" s="148"/>
      <c r="C107" s="63" t="s">
        <v>13</v>
      </c>
      <c r="D107" s="63" t="s">
        <v>8</v>
      </c>
      <c r="E107" s="81" t="s">
        <v>212</v>
      </c>
      <c r="F107" s="82" t="s">
        <v>213</v>
      </c>
      <c r="G107" s="100"/>
      <c r="H107" s="102">
        <v>0</v>
      </c>
      <c r="I107" s="39"/>
      <c r="J107" s="103">
        <v>0</v>
      </c>
      <c r="K107" s="58"/>
      <c r="L107" s="103">
        <v>0</v>
      </c>
      <c r="M107" s="93"/>
      <c r="W107" s="41"/>
    </row>
    <row r="108" spans="1:23" s="87" customFormat="1" ht="15" customHeight="1" x14ac:dyDescent="0.25">
      <c r="A108" s="147"/>
      <c r="B108" s="148"/>
      <c r="C108" s="63" t="s">
        <v>13</v>
      </c>
      <c r="D108" s="63" t="s">
        <v>8</v>
      </c>
      <c r="E108" s="81" t="s">
        <v>214</v>
      </c>
      <c r="F108" s="82" t="s">
        <v>215</v>
      </c>
      <c r="G108" s="100"/>
      <c r="H108" s="102">
        <v>0</v>
      </c>
      <c r="I108" s="39"/>
      <c r="J108" s="103">
        <v>0</v>
      </c>
      <c r="K108" s="58"/>
      <c r="L108" s="103">
        <v>0</v>
      </c>
      <c r="M108" s="93"/>
      <c r="W108" s="41"/>
    </row>
    <row r="109" spans="1:23" s="87" customFormat="1" ht="15" customHeight="1" x14ac:dyDescent="0.25">
      <c r="A109" s="142" t="s">
        <v>11</v>
      </c>
      <c r="B109" s="143" t="s">
        <v>7</v>
      </c>
      <c r="C109" s="63" t="s">
        <v>7</v>
      </c>
      <c r="D109" s="63" t="s">
        <v>13</v>
      </c>
      <c r="E109" s="72" t="s">
        <v>216</v>
      </c>
      <c r="F109" s="73" t="s">
        <v>217</v>
      </c>
      <c r="G109" s="74">
        <f>SUM(G110:G113)</f>
        <v>0</v>
      </c>
      <c r="H109" s="75">
        <v>151935.17000000001</v>
      </c>
      <c r="I109" s="39"/>
      <c r="J109" s="77">
        <v>151935.17000000001</v>
      </c>
      <c r="K109" s="58"/>
      <c r="L109" s="77">
        <v>151935.17000000001</v>
      </c>
      <c r="M109" s="69"/>
      <c r="W109" s="41"/>
    </row>
    <row r="110" spans="1:23" s="87" customFormat="1" ht="15" customHeight="1" x14ac:dyDescent="0.25">
      <c r="A110" s="70"/>
      <c r="B110" s="80" t="s">
        <v>7</v>
      </c>
      <c r="C110" s="63" t="s">
        <v>7</v>
      </c>
      <c r="D110" s="63" t="s">
        <v>8</v>
      </c>
      <c r="E110" s="81" t="s">
        <v>218</v>
      </c>
      <c r="F110" s="82" t="s">
        <v>219</v>
      </c>
      <c r="G110" s="100"/>
      <c r="H110" s="102">
        <v>0</v>
      </c>
      <c r="I110" s="39"/>
      <c r="J110" s="103">
        <v>0</v>
      </c>
      <c r="K110" s="58"/>
      <c r="L110" s="103">
        <v>0</v>
      </c>
      <c r="M110" s="93"/>
      <c r="W110" s="41"/>
    </row>
    <row r="111" spans="1:23" s="87" customFormat="1" ht="15" customHeight="1" x14ac:dyDescent="0.25">
      <c r="A111" s="70"/>
      <c r="B111" s="80" t="s">
        <v>7</v>
      </c>
      <c r="C111" s="63" t="s">
        <v>7</v>
      </c>
      <c r="D111" s="63" t="s">
        <v>8</v>
      </c>
      <c r="E111" s="81" t="s">
        <v>220</v>
      </c>
      <c r="F111" s="82" t="s">
        <v>221</v>
      </c>
      <c r="G111" s="100"/>
      <c r="H111" s="102">
        <v>0</v>
      </c>
      <c r="I111" s="39"/>
      <c r="J111" s="103">
        <v>0</v>
      </c>
      <c r="K111" s="58"/>
      <c r="L111" s="103">
        <v>0</v>
      </c>
      <c r="M111" s="93"/>
      <c r="W111" s="41"/>
    </row>
    <row r="112" spans="1:23" s="87" customFormat="1" ht="15" customHeight="1" x14ac:dyDescent="0.25">
      <c r="A112" s="70"/>
      <c r="B112" s="80" t="s">
        <v>7</v>
      </c>
      <c r="C112" s="63" t="s">
        <v>7</v>
      </c>
      <c r="D112" s="63" t="s">
        <v>8</v>
      </c>
      <c r="E112" s="81" t="s">
        <v>222</v>
      </c>
      <c r="F112" s="82" t="s">
        <v>223</v>
      </c>
      <c r="G112" s="100"/>
      <c r="H112" s="102">
        <v>151935.17000000001</v>
      </c>
      <c r="I112" s="39"/>
      <c r="J112" s="103">
        <v>151935.17000000001</v>
      </c>
      <c r="K112" s="58"/>
      <c r="L112" s="103">
        <v>151935.17000000001</v>
      </c>
      <c r="M112" s="93"/>
      <c r="W112" s="41"/>
    </row>
    <row r="113" spans="1:23" s="149" customFormat="1" ht="15" customHeight="1" x14ac:dyDescent="0.25">
      <c r="A113" s="70"/>
      <c r="B113" s="80" t="s">
        <v>7</v>
      </c>
      <c r="C113" s="63" t="s">
        <v>7</v>
      </c>
      <c r="D113" s="63" t="s">
        <v>8</v>
      </c>
      <c r="E113" s="81" t="s">
        <v>224</v>
      </c>
      <c r="F113" s="82" t="s">
        <v>225</v>
      </c>
      <c r="G113" s="100"/>
      <c r="H113" s="102">
        <v>0</v>
      </c>
      <c r="I113" s="39"/>
      <c r="J113" s="103">
        <v>0</v>
      </c>
      <c r="K113" s="58"/>
      <c r="L113" s="103">
        <v>0</v>
      </c>
      <c r="M113" s="93"/>
      <c r="W113" s="125"/>
    </row>
    <row r="114" spans="1:23" s="87" customFormat="1" ht="15" customHeight="1" x14ac:dyDescent="0.25">
      <c r="A114" s="70" t="s">
        <v>11</v>
      </c>
      <c r="B114" s="80"/>
      <c r="C114" s="63" t="s">
        <v>13</v>
      </c>
      <c r="D114" s="63" t="s">
        <v>13</v>
      </c>
      <c r="E114" s="72" t="s">
        <v>226</v>
      </c>
      <c r="F114" s="73" t="s">
        <v>227</v>
      </c>
      <c r="G114" s="74">
        <f>SUM(G115:G117)</f>
        <v>0</v>
      </c>
      <c r="H114" s="75">
        <v>533896.78</v>
      </c>
      <c r="I114" s="39"/>
      <c r="J114" s="77">
        <v>533896.78</v>
      </c>
      <c r="K114" s="58"/>
      <c r="L114" s="77">
        <v>533896.78</v>
      </c>
      <c r="M114" s="69"/>
      <c r="W114" s="41"/>
    </row>
    <row r="115" spans="1:23" s="87" customFormat="1" ht="15" customHeight="1" x14ac:dyDescent="0.25">
      <c r="A115" s="70"/>
      <c r="B115" s="80"/>
      <c r="C115" s="63" t="s">
        <v>13</v>
      </c>
      <c r="D115" s="63" t="s">
        <v>8</v>
      </c>
      <c r="E115" s="81" t="s">
        <v>228</v>
      </c>
      <c r="F115" s="82" t="s">
        <v>229</v>
      </c>
      <c r="G115" s="100"/>
      <c r="H115" s="102">
        <v>70000</v>
      </c>
      <c r="I115" s="39"/>
      <c r="J115" s="103">
        <v>70000</v>
      </c>
      <c r="K115" s="58"/>
      <c r="L115" s="103">
        <v>70000</v>
      </c>
      <c r="M115" s="93"/>
      <c r="W115" s="41"/>
    </row>
    <row r="116" spans="1:23" s="87" customFormat="1" ht="15" customHeight="1" x14ac:dyDescent="0.25">
      <c r="A116" s="70"/>
      <c r="B116" s="80"/>
      <c r="C116" s="63" t="s">
        <v>13</v>
      </c>
      <c r="D116" s="63" t="s">
        <v>8</v>
      </c>
      <c r="E116" s="81" t="s">
        <v>230</v>
      </c>
      <c r="F116" s="82" t="s">
        <v>231</v>
      </c>
      <c r="G116" s="100"/>
      <c r="H116" s="102">
        <v>0</v>
      </c>
      <c r="I116" s="39"/>
      <c r="J116" s="103">
        <v>0</v>
      </c>
      <c r="K116" s="58"/>
      <c r="L116" s="103">
        <v>0</v>
      </c>
      <c r="M116" s="93"/>
      <c r="W116" s="41"/>
    </row>
    <row r="117" spans="1:23" s="87" customFormat="1" ht="15" customHeight="1" x14ac:dyDescent="0.25">
      <c r="A117" s="70"/>
      <c r="B117" s="80"/>
      <c r="C117" s="63" t="s">
        <v>13</v>
      </c>
      <c r="D117" s="63" t="s">
        <v>8</v>
      </c>
      <c r="E117" s="81" t="s">
        <v>232</v>
      </c>
      <c r="F117" s="82" t="s">
        <v>233</v>
      </c>
      <c r="G117" s="100"/>
      <c r="H117" s="102">
        <v>463896.78</v>
      </c>
      <c r="I117" s="39"/>
      <c r="J117" s="103">
        <v>463896.78</v>
      </c>
      <c r="K117" s="58"/>
      <c r="L117" s="103">
        <v>463896.78</v>
      </c>
      <c r="M117" s="93"/>
      <c r="W117" s="41"/>
    </row>
    <row r="118" spans="1:23" s="87" customFormat="1" ht="15" customHeight="1" x14ac:dyDescent="0.25">
      <c r="A118" s="70" t="s">
        <v>11</v>
      </c>
      <c r="B118" s="80"/>
      <c r="C118" s="63" t="s">
        <v>13</v>
      </c>
      <c r="D118" s="63" t="s">
        <v>13</v>
      </c>
      <c r="E118" s="72" t="s">
        <v>234</v>
      </c>
      <c r="F118" s="73" t="s">
        <v>235</v>
      </c>
      <c r="G118" s="74">
        <f>+G119+G123+G124</f>
        <v>0</v>
      </c>
      <c r="H118" s="75">
        <v>8956373.7799999993</v>
      </c>
      <c r="I118" s="39"/>
      <c r="J118" s="77">
        <v>8956373.7799999993</v>
      </c>
      <c r="K118" s="58"/>
      <c r="L118" s="77">
        <v>8956373.7799999993</v>
      </c>
      <c r="M118" s="69"/>
      <c r="W118" s="41"/>
    </row>
    <row r="119" spans="1:23" s="87" customFormat="1" ht="15" customHeight="1" x14ac:dyDescent="0.25">
      <c r="A119" s="70" t="s">
        <v>11</v>
      </c>
      <c r="B119" s="80"/>
      <c r="C119" s="63" t="s">
        <v>13</v>
      </c>
      <c r="D119" s="63" t="s">
        <v>13</v>
      </c>
      <c r="E119" s="81" t="s">
        <v>236</v>
      </c>
      <c r="F119" s="82" t="s">
        <v>237</v>
      </c>
      <c r="G119" s="102">
        <f>SUM(G120:G122)</f>
        <v>0</v>
      </c>
      <c r="H119" s="102">
        <v>8650000</v>
      </c>
      <c r="I119" s="39"/>
      <c r="J119" s="103">
        <v>8650000</v>
      </c>
      <c r="K119" s="58"/>
      <c r="L119" s="103">
        <v>8650000</v>
      </c>
      <c r="M119" s="93"/>
      <c r="W119" s="41"/>
    </row>
    <row r="120" spans="1:23" s="87" customFormat="1" ht="15" customHeight="1" x14ac:dyDescent="0.25">
      <c r="A120" s="70"/>
      <c r="B120" s="80"/>
      <c r="C120" s="63" t="s">
        <v>13</v>
      </c>
      <c r="D120" s="63" t="s">
        <v>8</v>
      </c>
      <c r="E120" s="88" t="s">
        <v>238</v>
      </c>
      <c r="F120" s="89" t="s">
        <v>239</v>
      </c>
      <c r="G120" s="90"/>
      <c r="H120" s="91">
        <v>0</v>
      </c>
      <c r="I120" s="39"/>
      <c r="J120" s="92">
        <v>0</v>
      </c>
      <c r="K120" s="58"/>
      <c r="L120" s="92">
        <v>0</v>
      </c>
      <c r="M120" s="93"/>
      <c r="W120" s="41"/>
    </row>
    <row r="121" spans="1:23" s="87" customFormat="1" ht="15" customHeight="1" x14ac:dyDescent="0.25">
      <c r="A121" s="70"/>
      <c r="B121" s="80"/>
      <c r="C121" s="63" t="s">
        <v>13</v>
      </c>
      <c r="D121" s="63" t="s">
        <v>8</v>
      </c>
      <c r="E121" s="88" t="s">
        <v>240</v>
      </c>
      <c r="F121" s="89" t="s">
        <v>241</v>
      </c>
      <c r="G121" s="90"/>
      <c r="H121" s="91">
        <v>6106000</v>
      </c>
      <c r="I121" s="39"/>
      <c r="J121" s="92">
        <v>6106000</v>
      </c>
      <c r="K121" s="58"/>
      <c r="L121" s="92">
        <v>6106000</v>
      </c>
      <c r="M121" s="93"/>
      <c r="W121" s="41"/>
    </row>
    <row r="122" spans="1:23" s="87" customFormat="1" ht="15" customHeight="1" x14ac:dyDescent="0.25">
      <c r="A122" s="70"/>
      <c r="B122" s="80"/>
      <c r="C122" s="63" t="s">
        <v>13</v>
      </c>
      <c r="D122" s="63" t="s">
        <v>8</v>
      </c>
      <c r="E122" s="88" t="s">
        <v>242</v>
      </c>
      <c r="F122" s="89" t="s">
        <v>243</v>
      </c>
      <c r="G122" s="90"/>
      <c r="H122" s="91">
        <v>2544000</v>
      </c>
      <c r="I122" s="39"/>
      <c r="J122" s="92">
        <v>2544000</v>
      </c>
      <c r="K122" s="58"/>
      <c r="L122" s="92">
        <v>2544000</v>
      </c>
      <c r="M122" s="93"/>
      <c r="W122" s="41"/>
    </row>
    <row r="123" spans="1:23" s="40" customFormat="1" ht="15" customHeight="1" x14ac:dyDescent="0.25">
      <c r="A123" s="106"/>
      <c r="B123" s="107"/>
      <c r="C123" s="63" t="s">
        <v>13</v>
      </c>
      <c r="D123" s="63" t="s">
        <v>8</v>
      </c>
      <c r="E123" s="81" t="s">
        <v>244</v>
      </c>
      <c r="F123" s="82" t="s">
        <v>245</v>
      </c>
      <c r="G123" s="100"/>
      <c r="H123" s="84">
        <v>0</v>
      </c>
      <c r="I123" s="39"/>
      <c r="J123" s="85">
        <v>0</v>
      </c>
      <c r="K123" s="58"/>
      <c r="L123" s="85">
        <v>0</v>
      </c>
      <c r="M123" s="86"/>
      <c r="W123" s="41"/>
    </row>
    <row r="124" spans="1:23" s="40" customFormat="1" ht="15" customHeight="1" x14ac:dyDescent="0.25">
      <c r="A124" s="106"/>
      <c r="B124" s="107"/>
      <c r="C124" s="63" t="s">
        <v>13</v>
      </c>
      <c r="D124" s="63" t="s">
        <v>8</v>
      </c>
      <c r="E124" s="81" t="s">
        <v>246</v>
      </c>
      <c r="F124" s="82" t="s">
        <v>247</v>
      </c>
      <c r="G124" s="100"/>
      <c r="H124" s="84">
        <v>306373.78000000003</v>
      </c>
      <c r="I124" s="39"/>
      <c r="J124" s="85">
        <v>306373.78000000003</v>
      </c>
      <c r="K124" s="58"/>
      <c r="L124" s="85">
        <v>306373.78000000003</v>
      </c>
      <c r="M124" s="86"/>
      <c r="W124" s="41"/>
    </row>
    <row r="125" spans="1:23" s="40" customFormat="1" ht="15" customHeight="1" x14ac:dyDescent="0.25">
      <c r="A125" s="106" t="s">
        <v>11</v>
      </c>
      <c r="B125" s="107"/>
      <c r="C125" s="63" t="s">
        <v>13</v>
      </c>
      <c r="D125" s="63" t="s">
        <v>13</v>
      </c>
      <c r="E125" s="116" t="s">
        <v>248</v>
      </c>
      <c r="F125" s="117" t="s">
        <v>249</v>
      </c>
      <c r="G125" s="118">
        <f>SUM(G126:G128)</f>
        <v>0</v>
      </c>
      <c r="H125" s="119">
        <v>3348955.41</v>
      </c>
      <c r="I125" s="39"/>
      <c r="J125" s="68">
        <v>3348955.41</v>
      </c>
      <c r="K125" s="58"/>
      <c r="L125" s="68">
        <v>3348955.41</v>
      </c>
      <c r="M125" s="69"/>
      <c r="W125" s="41"/>
    </row>
    <row r="126" spans="1:23" s="40" customFormat="1" ht="28.5" customHeight="1" x14ac:dyDescent="0.25">
      <c r="A126" s="106"/>
      <c r="B126" s="107"/>
      <c r="C126" s="63" t="s">
        <v>13</v>
      </c>
      <c r="D126" s="63" t="s">
        <v>8</v>
      </c>
      <c r="E126" s="72" t="s">
        <v>250</v>
      </c>
      <c r="F126" s="150" t="s">
        <v>251</v>
      </c>
      <c r="G126" s="151"/>
      <c r="H126" s="152">
        <v>3323955.41</v>
      </c>
      <c r="I126" s="39"/>
      <c r="J126" s="153">
        <v>3323955.41</v>
      </c>
      <c r="K126" s="58"/>
      <c r="L126" s="153">
        <v>3323955.41</v>
      </c>
      <c r="M126" s="93"/>
      <c r="W126" s="41"/>
    </row>
    <row r="127" spans="1:23" s="87" customFormat="1" ht="15" customHeight="1" x14ac:dyDescent="0.25">
      <c r="A127" s="70"/>
      <c r="B127" s="80"/>
      <c r="C127" s="63" t="s">
        <v>13</v>
      </c>
      <c r="D127" s="63" t="s">
        <v>8</v>
      </c>
      <c r="E127" s="72" t="s">
        <v>252</v>
      </c>
      <c r="F127" s="150" t="s">
        <v>253</v>
      </c>
      <c r="G127" s="151"/>
      <c r="H127" s="152">
        <v>0</v>
      </c>
      <c r="I127" s="39"/>
      <c r="J127" s="153">
        <v>0</v>
      </c>
      <c r="K127" s="58"/>
      <c r="L127" s="153">
        <v>0</v>
      </c>
      <c r="M127" s="93"/>
      <c r="W127" s="41"/>
    </row>
    <row r="128" spans="1:23" s="87" customFormat="1" ht="15" customHeight="1" x14ac:dyDescent="0.25">
      <c r="A128" s="70"/>
      <c r="B128" s="80"/>
      <c r="C128" s="63" t="s">
        <v>13</v>
      </c>
      <c r="D128" s="63" t="s">
        <v>8</v>
      </c>
      <c r="E128" s="72" t="s">
        <v>254</v>
      </c>
      <c r="F128" s="150" t="s">
        <v>255</v>
      </c>
      <c r="G128" s="151"/>
      <c r="H128" s="152">
        <v>25000</v>
      </c>
      <c r="I128" s="39"/>
      <c r="J128" s="153">
        <v>25000</v>
      </c>
      <c r="K128" s="58"/>
      <c r="L128" s="153">
        <v>25000</v>
      </c>
      <c r="M128" s="93"/>
      <c r="W128" s="41"/>
    </row>
    <row r="129" spans="1:23" s="87" customFormat="1" ht="15" customHeight="1" x14ac:dyDescent="0.25">
      <c r="A129" s="70" t="s">
        <v>11</v>
      </c>
      <c r="B129" s="80"/>
      <c r="C129" s="63" t="s">
        <v>13</v>
      </c>
      <c r="D129" s="63" t="s">
        <v>13</v>
      </c>
      <c r="E129" s="116" t="s">
        <v>256</v>
      </c>
      <c r="F129" s="117" t="s">
        <v>257</v>
      </c>
      <c r="G129" s="122">
        <f>SUM(G130:G135)</f>
        <v>0</v>
      </c>
      <c r="H129" s="119">
        <v>12879431.18</v>
      </c>
      <c r="I129" s="39"/>
      <c r="J129" s="68">
        <v>12879431.18</v>
      </c>
      <c r="K129" s="58"/>
      <c r="L129" s="68">
        <v>12879431.18</v>
      </c>
      <c r="M129" s="69"/>
      <c r="W129" s="41"/>
    </row>
    <row r="130" spans="1:23" s="87" customFormat="1" ht="15" customHeight="1" x14ac:dyDescent="0.25">
      <c r="A130" s="70"/>
      <c r="B130" s="80"/>
      <c r="C130" s="63" t="s">
        <v>13</v>
      </c>
      <c r="D130" s="63" t="s">
        <v>8</v>
      </c>
      <c r="E130" s="72" t="s">
        <v>258</v>
      </c>
      <c r="F130" s="150" t="s">
        <v>259</v>
      </c>
      <c r="G130" s="151"/>
      <c r="H130" s="152">
        <v>1880859.38</v>
      </c>
      <c r="I130" s="39"/>
      <c r="J130" s="153">
        <v>1880859.38</v>
      </c>
      <c r="K130" s="58"/>
      <c r="L130" s="153">
        <v>1880859.38</v>
      </c>
      <c r="M130" s="93"/>
      <c r="W130" s="41"/>
    </row>
    <row r="131" spans="1:23" s="87" customFormat="1" ht="15" customHeight="1" x14ac:dyDescent="0.25">
      <c r="A131" s="70"/>
      <c r="B131" s="80"/>
      <c r="C131" s="63" t="s">
        <v>13</v>
      </c>
      <c r="D131" s="63" t="s">
        <v>8</v>
      </c>
      <c r="E131" s="72" t="s">
        <v>260</v>
      </c>
      <c r="F131" s="150" t="s">
        <v>261</v>
      </c>
      <c r="G131" s="151"/>
      <c r="H131" s="152">
        <v>1314911.29</v>
      </c>
      <c r="I131" s="39"/>
      <c r="J131" s="153">
        <v>1314911.29</v>
      </c>
      <c r="K131" s="58"/>
      <c r="L131" s="153">
        <v>1314911.29</v>
      </c>
      <c r="M131" s="93"/>
      <c r="W131" s="41"/>
    </row>
    <row r="132" spans="1:23" s="87" customFormat="1" ht="15" customHeight="1" x14ac:dyDescent="0.25">
      <c r="A132" s="70"/>
      <c r="B132" s="80"/>
      <c r="C132" s="63" t="s">
        <v>13</v>
      </c>
      <c r="D132" s="63" t="s">
        <v>8</v>
      </c>
      <c r="E132" s="72" t="s">
        <v>262</v>
      </c>
      <c r="F132" s="150" t="s">
        <v>263</v>
      </c>
      <c r="G132" s="151"/>
      <c r="H132" s="152">
        <v>0</v>
      </c>
      <c r="I132" s="39"/>
      <c r="J132" s="153">
        <v>0</v>
      </c>
      <c r="K132" s="58"/>
      <c r="L132" s="153">
        <v>0</v>
      </c>
      <c r="M132" s="93"/>
      <c r="W132" s="41"/>
    </row>
    <row r="133" spans="1:23" s="87" customFormat="1" ht="15" customHeight="1" x14ac:dyDescent="0.25">
      <c r="A133" s="70"/>
      <c r="B133" s="80"/>
      <c r="C133" s="63" t="s">
        <v>13</v>
      </c>
      <c r="D133" s="63" t="s">
        <v>8</v>
      </c>
      <c r="E133" s="72" t="s">
        <v>264</v>
      </c>
      <c r="F133" s="150" t="s">
        <v>265</v>
      </c>
      <c r="G133" s="151"/>
      <c r="H133" s="152">
        <v>5297915.26</v>
      </c>
      <c r="I133" s="39"/>
      <c r="J133" s="153">
        <v>5297915.26</v>
      </c>
      <c r="K133" s="58"/>
      <c r="L133" s="153">
        <v>5297915.26</v>
      </c>
      <c r="M133" s="93"/>
      <c r="W133" s="41"/>
    </row>
    <row r="134" spans="1:23" s="87" customFormat="1" ht="15" customHeight="1" x14ac:dyDescent="0.25">
      <c r="A134" s="70"/>
      <c r="B134" s="80"/>
      <c r="C134" s="63" t="s">
        <v>13</v>
      </c>
      <c r="D134" s="63" t="s">
        <v>8</v>
      </c>
      <c r="E134" s="72" t="s">
        <v>266</v>
      </c>
      <c r="F134" s="150" t="s">
        <v>267</v>
      </c>
      <c r="G134" s="151"/>
      <c r="H134" s="152">
        <v>0</v>
      </c>
      <c r="I134" s="39"/>
      <c r="J134" s="153">
        <v>0</v>
      </c>
      <c r="K134" s="58"/>
      <c r="L134" s="153">
        <v>0</v>
      </c>
      <c r="M134" s="93"/>
      <c r="W134" s="41"/>
    </row>
    <row r="135" spans="1:23" s="87" customFormat="1" ht="15" customHeight="1" x14ac:dyDescent="0.25">
      <c r="A135" s="70"/>
      <c r="B135" s="80"/>
      <c r="C135" s="63" t="s">
        <v>13</v>
      </c>
      <c r="D135" s="63" t="s">
        <v>8</v>
      </c>
      <c r="E135" s="72" t="s">
        <v>268</v>
      </c>
      <c r="F135" s="150" t="s">
        <v>269</v>
      </c>
      <c r="G135" s="151"/>
      <c r="H135" s="152">
        <v>4385745.25</v>
      </c>
      <c r="I135" s="39"/>
      <c r="J135" s="153">
        <v>4385745.25</v>
      </c>
      <c r="K135" s="58"/>
      <c r="L135" s="153">
        <v>4385745.25</v>
      </c>
      <c r="M135" s="93"/>
      <c r="W135" s="41"/>
    </row>
    <row r="136" spans="1:23" s="87" customFormat="1" ht="15" customHeight="1" x14ac:dyDescent="0.25">
      <c r="A136" s="70"/>
      <c r="B136" s="80"/>
      <c r="C136" s="63" t="s">
        <v>13</v>
      </c>
      <c r="D136" s="63" t="s">
        <v>8</v>
      </c>
      <c r="E136" s="116" t="s">
        <v>270</v>
      </c>
      <c r="F136" s="117" t="s">
        <v>271</v>
      </c>
      <c r="G136" s="154"/>
      <c r="H136" s="123">
        <v>0</v>
      </c>
      <c r="I136" s="39"/>
      <c r="J136" s="124">
        <v>0</v>
      </c>
      <c r="K136" s="58"/>
      <c r="L136" s="124">
        <v>0</v>
      </c>
      <c r="M136" s="93"/>
      <c r="W136" s="41"/>
    </row>
    <row r="137" spans="1:23" s="87" customFormat="1" ht="15" customHeight="1" x14ac:dyDescent="0.25">
      <c r="A137" s="70" t="s">
        <v>11</v>
      </c>
      <c r="B137" s="80"/>
      <c r="C137" s="63" t="s">
        <v>13</v>
      </c>
      <c r="D137" s="63" t="s">
        <v>13</v>
      </c>
      <c r="E137" s="116" t="s">
        <v>272</v>
      </c>
      <c r="F137" s="117" t="s">
        <v>273</v>
      </c>
      <c r="G137" s="118">
        <f>SUM(G138:G140)</f>
        <v>0</v>
      </c>
      <c r="H137" s="119">
        <v>709278.84</v>
      </c>
      <c r="I137" s="39"/>
      <c r="J137" s="68">
        <v>709278.84</v>
      </c>
      <c r="K137" s="58"/>
      <c r="L137" s="68">
        <v>709278.84</v>
      </c>
      <c r="M137" s="69"/>
      <c r="W137" s="41"/>
    </row>
    <row r="138" spans="1:23" s="87" customFormat="1" ht="15" customHeight="1" x14ac:dyDescent="0.25">
      <c r="A138" s="70"/>
      <c r="B138" s="80"/>
      <c r="C138" s="63" t="s">
        <v>13</v>
      </c>
      <c r="D138" s="63" t="s">
        <v>8</v>
      </c>
      <c r="E138" s="72" t="s">
        <v>274</v>
      </c>
      <c r="F138" s="150" t="s">
        <v>275</v>
      </c>
      <c r="G138" s="151"/>
      <c r="H138" s="152">
        <v>556927.47</v>
      </c>
      <c r="I138" s="39"/>
      <c r="J138" s="153">
        <v>556927.47</v>
      </c>
      <c r="K138" s="58"/>
      <c r="L138" s="153">
        <v>556927.47</v>
      </c>
      <c r="M138" s="93"/>
      <c r="W138" s="41"/>
    </row>
    <row r="139" spans="1:23" s="87" customFormat="1" ht="15" customHeight="1" x14ac:dyDescent="0.25">
      <c r="A139" s="70"/>
      <c r="B139" s="80"/>
      <c r="C139" s="63" t="s">
        <v>13</v>
      </c>
      <c r="D139" s="63" t="s">
        <v>8</v>
      </c>
      <c r="E139" s="72" t="s">
        <v>276</v>
      </c>
      <c r="F139" s="150" t="s">
        <v>277</v>
      </c>
      <c r="G139" s="151"/>
      <c r="H139" s="152">
        <v>148498.72</v>
      </c>
      <c r="I139" s="39"/>
      <c r="J139" s="153">
        <v>148498.72</v>
      </c>
      <c r="K139" s="58"/>
      <c r="L139" s="153">
        <v>148498.72</v>
      </c>
      <c r="M139" s="93"/>
      <c r="W139" s="41"/>
    </row>
    <row r="140" spans="1:23" s="87" customFormat="1" ht="15" customHeight="1" x14ac:dyDescent="0.25">
      <c r="A140" s="70"/>
      <c r="B140" s="80"/>
      <c r="C140" s="63" t="s">
        <v>13</v>
      </c>
      <c r="D140" s="63" t="s">
        <v>8</v>
      </c>
      <c r="E140" s="72" t="s">
        <v>278</v>
      </c>
      <c r="F140" s="150" t="s">
        <v>279</v>
      </c>
      <c r="G140" s="151"/>
      <c r="H140" s="152">
        <v>3852.65</v>
      </c>
      <c r="I140" s="39"/>
      <c r="J140" s="153">
        <v>3852.65</v>
      </c>
      <c r="K140" s="58"/>
      <c r="L140" s="153">
        <v>3852.65</v>
      </c>
      <c r="M140" s="93"/>
      <c r="W140" s="41"/>
    </row>
    <row r="141" spans="1:23" s="87" customFormat="1" ht="20.100000000000001" customHeight="1" thickBot="1" x14ac:dyDescent="0.3">
      <c r="A141" s="70" t="s">
        <v>11</v>
      </c>
      <c r="B141" s="80"/>
      <c r="C141" s="63" t="s">
        <v>13</v>
      </c>
      <c r="D141" s="63" t="s">
        <v>13</v>
      </c>
      <c r="E141" s="155" t="s">
        <v>280</v>
      </c>
      <c r="F141" s="156" t="s">
        <v>281</v>
      </c>
      <c r="G141" s="157">
        <v>0</v>
      </c>
      <c r="H141" s="158">
        <v>847882159.17000008</v>
      </c>
      <c r="I141" s="39"/>
      <c r="J141" s="159">
        <v>859058094.1500001</v>
      </c>
      <c r="K141" s="58"/>
      <c r="L141" s="159">
        <v>864236405.01640046</v>
      </c>
      <c r="M141" s="160"/>
      <c r="W141" s="41"/>
    </row>
    <row r="142" spans="1:23" s="87" customFormat="1" ht="20.100000000000001" customHeight="1" thickBot="1" x14ac:dyDescent="0.3">
      <c r="A142" s="161"/>
      <c r="B142" s="161"/>
      <c r="C142" s="63" t="s">
        <v>13</v>
      </c>
      <c r="D142" s="63" t="s">
        <v>13</v>
      </c>
      <c r="E142" s="162"/>
      <c r="F142" s="163"/>
      <c r="G142" s="164"/>
      <c r="H142" s="165"/>
      <c r="I142" s="149"/>
      <c r="J142" s="166"/>
      <c r="K142" s="167"/>
      <c r="L142" s="166"/>
      <c r="M142" s="165"/>
      <c r="W142" s="41"/>
    </row>
    <row r="143" spans="1:23" s="87" customFormat="1" ht="20.100000000000001" customHeight="1" x14ac:dyDescent="0.25">
      <c r="A143" s="70"/>
      <c r="B143" s="80"/>
      <c r="C143" s="63" t="s">
        <v>13</v>
      </c>
      <c r="D143" s="63" t="s">
        <v>13</v>
      </c>
      <c r="E143" s="168"/>
      <c r="F143" s="169" t="s">
        <v>282</v>
      </c>
      <c r="G143" s="170"/>
      <c r="H143" s="171"/>
      <c r="I143" s="39"/>
      <c r="J143" s="92"/>
      <c r="K143" s="58"/>
      <c r="L143" s="92"/>
      <c r="M143" s="93"/>
      <c r="W143" s="41"/>
    </row>
    <row r="144" spans="1:23" s="87" customFormat="1" ht="15" customHeight="1" x14ac:dyDescent="0.25">
      <c r="A144" s="70" t="s">
        <v>11</v>
      </c>
      <c r="B144" s="80"/>
      <c r="C144" s="63" t="s">
        <v>13</v>
      </c>
      <c r="D144" s="63" t="s">
        <v>13</v>
      </c>
      <c r="E144" s="172" t="s">
        <v>283</v>
      </c>
      <c r="F144" s="173" t="s">
        <v>284</v>
      </c>
      <c r="G144" s="119">
        <f>+G145+G176</f>
        <v>0</v>
      </c>
      <c r="H144" s="119">
        <v>149154310.19000003</v>
      </c>
      <c r="I144" s="119"/>
      <c r="J144" s="119">
        <v>150645695.32190001</v>
      </c>
      <c r="K144" s="58"/>
      <c r="L144" s="68">
        <v>152137080.45380002</v>
      </c>
      <c r="M144" s="69"/>
      <c r="W144" s="41"/>
    </row>
    <row r="145" spans="1:23" s="87" customFormat="1" ht="15" customHeight="1" x14ac:dyDescent="0.25">
      <c r="A145" s="70" t="s">
        <v>11</v>
      </c>
      <c r="B145" s="80"/>
      <c r="C145" s="63" t="s">
        <v>13</v>
      </c>
      <c r="D145" s="63" t="s">
        <v>13</v>
      </c>
      <c r="E145" s="174" t="s">
        <v>285</v>
      </c>
      <c r="F145" s="175" t="s">
        <v>286</v>
      </c>
      <c r="G145" s="113">
        <f>+G146+G154+G158+SUM(G162:G167)</f>
        <v>0</v>
      </c>
      <c r="H145" s="113">
        <v>146907520.85000002</v>
      </c>
      <c r="I145" s="39"/>
      <c r="J145" s="113">
        <v>148376438.08850002</v>
      </c>
      <c r="K145" s="58"/>
      <c r="L145" s="114">
        <v>149845355.32700002</v>
      </c>
      <c r="M145" s="115"/>
      <c r="U145" s="176"/>
      <c r="W145" s="41"/>
    </row>
    <row r="146" spans="1:23" s="87" customFormat="1" ht="15" customHeight="1" x14ac:dyDescent="0.25">
      <c r="A146" s="70" t="s">
        <v>11</v>
      </c>
      <c r="B146" s="80"/>
      <c r="C146" s="63" t="s">
        <v>13</v>
      </c>
      <c r="D146" s="63" t="s">
        <v>13</v>
      </c>
      <c r="E146" s="177" t="s">
        <v>287</v>
      </c>
      <c r="F146" s="178" t="s">
        <v>288</v>
      </c>
      <c r="G146" s="84">
        <f>SUM(G147:G153)</f>
        <v>0</v>
      </c>
      <c r="H146" s="84">
        <v>96182280.079999998</v>
      </c>
      <c r="I146" s="39"/>
      <c r="J146" s="84">
        <v>97144102.880800024</v>
      </c>
      <c r="K146" s="58"/>
      <c r="L146" s="85">
        <v>98105925.681600004</v>
      </c>
      <c r="M146" s="86"/>
      <c r="W146" s="41"/>
    </row>
    <row r="147" spans="1:23" s="40" customFormat="1" ht="15" customHeight="1" x14ac:dyDescent="0.25">
      <c r="A147" s="106"/>
      <c r="B147" s="107"/>
      <c r="C147" s="63" t="s">
        <v>13</v>
      </c>
      <c r="D147" s="63" t="s">
        <v>8</v>
      </c>
      <c r="E147" s="179" t="s">
        <v>289</v>
      </c>
      <c r="F147" s="180" t="s">
        <v>290</v>
      </c>
      <c r="G147" s="90"/>
      <c r="H147" s="152">
        <v>93507794.760000005</v>
      </c>
      <c r="I147" s="39"/>
      <c r="J147" s="153">
        <v>94442872.707600012</v>
      </c>
      <c r="K147" s="58"/>
      <c r="L147" s="153">
        <v>95377950.655200005</v>
      </c>
      <c r="M147" s="93"/>
      <c r="W147" s="41"/>
    </row>
    <row r="148" spans="1:23" s="40" customFormat="1" ht="15" customHeight="1" x14ac:dyDescent="0.25">
      <c r="A148" s="106"/>
      <c r="B148" s="107"/>
      <c r="C148" s="63" t="s">
        <v>13</v>
      </c>
      <c r="D148" s="63" t="s">
        <v>8</v>
      </c>
      <c r="E148" s="179" t="s">
        <v>291</v>
      </c>
      <c r="F148" s="180" t="s">
        <v>292</v>
      </c>
      <c r="G148" s="90"/>
      <c r="H148" s="152">
        <v>752652.1</v>
      </c>
      <c r="I148" s="39"/>
      <c r="J148" s="153">
        <v>760178.62100000004</v>
      </c>
      <c r="K148" s="58"/>
      <c r="L148" s="153">
        <v>767705.14200000011</v>
      </c>
      <c r="M148" s="93"/>
      <c r="W148" s="41"/>
    </row>
    <row r="149" spans="1:23" s="40" customFormat="1" ht="15" customHeight="1" x14ac:dyDescent="0.25">
      <c r="A149" s="106"/>
      <c r="B149" s="107"/>
      <c r="C149" s="63" t="s">
        <v>13</v>
      </c>
      <c r="D149" s="63" t="s">
        <v>8</v>
      </c>
      <c r="E149" s="179" t="s">
        <v>293</v>
      </c>
      <c r="F149" s="180" t="s">
        <v>294</v>
      </c>
      <c r="G149" s="90"/>
      <c r="H149" s="152">
        <v>1921276.72</v>
      </c>
      <c r="I149" s="39"/>
      <c r="J149" s="153">
        <v>1940489.4871999999</v>
      </c>
      <c r="K149" s="58"/>
      <c r="L149" s="153">
        <v>1959702.2543999997</v>
      </c>
      <c r="M149" s="93"/>
      <c r="W149" s="41"/>
    </row>
    <row r="150" spans="1:23" s="40" customFormat="1" ht="15" customHeight="1" x14ac:dyDescent="0.25">
      <c r="A150" s="70" t="s">
        <v>11</v>
      </c>
      <c r="B150" s="80"/>
      <c r="C150" s="63" t="s">
        <v>13</v>
      </c>
      <c r="D150" s="63" t="s">
        <v>13</v>
      </c>
      <c r="E150" s="179" t="s">
        <v>295</v>
      </c>
      <c r="F150" s="180" t="s">
        <v>296</v>
      </c>
      <c r="G150" s="90"/>
      <c r="H150" s="91">
        <v>0</v>
      </c>
      <c r="I150" s="39"/>
      <c r="J150" s="92">
        <v>0</v>
      </c>
      <c r="K150" s="58"/>
      <c r="L150" s="92">
        <v>0</v>
      </c>
      <c r="M150" s="93"/>
      <c r="W150" s="41"/>
    </row>
    <row r="151" spans="1:23" s="39" customFormat="1" ht="15" customHeight="1" x14ac:dyDescent="0.25">
      <c r="A151" s="106"/>
      <c r="B151" s="107" t="s">
        <v>7</v>
      </c>
      <c r="C151" s="63" t="s">
        <v>7</v>
      </c>
      <c r="D151" s="63" t="s">
        <v>8</v>
      </c>
      <c r="E151" s="179" t="s">
        <v>297</v>
      </c>
      <c r="F151" s="180" t="s">
        <v>298</v>
      </c>
      <c r="G151" s="90"/>
      <c r="H151" s="152">
        <v>0</v>
      </c>
      <c r="J151" s="153">
        <v>0</v>
      </c>
      <c r="K151" s="58"/>
      <c r="L151" s="153">
        <v>0</v>
      </c>
      <c r="M151" s="93"/>
      <c r="W151" s="125"/>
    </row>
    <row r="152" spans="1:23" s="39" customFormat="1" ht="15" customHeight="1" x14ac:dyDescent="0.25">
      <c r="A152" s="106"/>
      <c r="B152" s="107" t="s">
        <v>134</v>
      </c>
      <c r="C152" s="63" t="s">
        <v>134</v>
      </c>
      <c r="D152" s="63" t="s">
        <v>8</v>
      </c>
      <c r="E152" s="179" t="s">
        <v>299</v>
      </c>
      <c r="F152" s="180" t="s">
        <v>300</v>
      </c>
      <c r="G152" s="90"/>
      <c r="H152" s="152">
        <v>0</v>
      </c>
      <c r="J152" s="153">
        <v>0</v>
      </c>
      <c r="K152" s="58"/>
      <c r="L152" s="153">
        <v>0</v>
      </c>
      <c r="M152" s="93"/>
      <c r="W152" s="125"/>
    </row>
    <row r="153" spans="1:23" s="39" customFormat="1" ht="15" customHeight="1" x14ac:dyDescent="0.25">
      <c r="A153" s="106"/>
      <c r="B153" s="107"/>
      <c r="C153" s="63" t="s">
        <v>13</v>
      </c>
      <c r="D153" s="63" t="s">
        <v>8</v>
      </c>
      <c r="E153" s="179" t="s">
        <v>301</v>
      </c>
      <c r="F153" s="180" t="s">
        <v>302</v>
      </c>
      <c r="G153" s="90"/>
      <c r="H153" s="152">
        <v>556.5</v>
      </c>
      <c r="J153" s="153">
        <v>562.06500000000005</v>
      </c>
      <c r="K153" s="58"/>
      <c r="L153" s="153">
        <v>567.63000000000011</v>
      </c>
      <c r="M153" s="93"/>
      <c r="W153" s="125"/>
    </row>
    <row r="154" spans="1:23" s="87" customFormat="1" ht="15" customHeight="1" x14ac:dyDescent="0.25">
      <c r="A154" s="70" t="s">
        <v>11</v>
      </c>
      <c r="B154" s="80"/>
      <c r="C154" s="63" t="s">
        <v>13</v>
      </c>
      <c r="D154" s="63" t="s">
        <v>13</v>
      </c>
      <c r="E154" s="177" t="s">
        <v>303</v>
      </c>
      <c r="F154" s="178" t="s">
        <v>304</v>
      </c>
      <c r="G154" s="84">
        <f>SUM(G155:G157)</f>
        <v>0</v>
      </c>
      <c r="H154" s="84">
        <v>15797</v>
      </c>
      <c r="I154" s="39"/>
      <c r="J154" s="85">
        <v>15797</v>
      </c>
      <c r="K154" s="58"/>
      <c r="L154" s="85">
        <v>15797</v>
      </c>
      <c r="M154" s="86"/>
      <c r="W154" s="41"/>
    </row>
    <row r="155" spans="1:23" s="87" customFormat="1" ht="15" customHeight="1" x14ac:dyDescent="0.25">
      <c r="A155" s="70"/>
      <c r="B155" s="80" t="s">
        <v>7</v>
      </c>
      <c r="C155" s="63" t="s">
        <v>7</v>
      </c>
      <c r="D155" s="63" t="s">
        <v>8</v>
      </c>
      <c r="E155" s="179" t="s">
        <v>305</v>
      </c>
      <c r="F155" s="180" t="s">
        <v>306</v>
      </c>
      <c r="G155" s="90"/>
      <c r="H155" s="152">
        <v>15797</v>
      </c>
      <c r="I155" s="39"/>
      <c r="J155" s="153">
        <v>15797</v>
      </c>
      <c r="K155" s="58"/>
      <c r="L155" s="153">
        <v>15797</v>
      </c>
      <c r="M155" s="93"/>
      <c r="W155" s="41"/>
    </row>
    <row r="156" spans="1:23" s="87" customFormat="1" ht="15" customHeight="1" x14ac:dyDescent="0.25">
      <c r="A156" s="70"/>
      <c r="B156" s="80" t="s">
        <v>134</v>
      </c>
      <c r="C156" s="63" t="s">
        <v>134</v>
      </c>
      <c r="D156" s="63" t="s">
        <v>8</v>
      </c>
      <c r="E156" s="179" t="s">
        <v>307</v>
      </c>
      <c r="F156" s="180" t="s">
        <v>308</v>
      </c>
      <c r="G156" s="90"/>
      <c r="H156" s="152">
        <v>0</v>
      </c>
      <c r="I156" s="39"/>
      <c r="J156" s="153">
        <v>0</v>
      </c>
      <c r="K156" s="58"/>
      <c r="L156" s="153">
        <v>0</v>
      </c>
      <c r="M156" s="93"/>
      <c r="W156" s="41"/>
    </row>
    <row r="157" spans="1:23" s="87" customFormat="1" ht="15" customHeight="1" x14ac:dyDescent="0.25">
      <c r="A157" s="70"/>
      <c r="B157" s="80"/>
      <c r="C157" s="63" t="s">
        <v>13</v>
      </c>
      <c r="D157" s="63" t="s">
        <v>8</v>
      </c>
      <c r="E157" s="179" t="s">
        <v>309</v>
      </c>
      <c r="F157" s="180" t="s">
        <v>310</v>
      </c>
      <c r="G157" s="90"/>
      <c r="H157" s="152">
        <v>0</v>
      </c>
      <c r="I157" s="39"/>
      <c r="J157" s="153">
        <v>0</v>
      </c>
      <c r="K157" s="58"/>
      <c r="L157" s="153">
        <v>0</v>
      </c>
      <c r="M157" s="93"/>
      <c r="W157" s="41"/>
    </row>
    <row r="158" spans="1:23" s="87" customFormat="1" ht="15" customHeight="1" x14ac:dyDescent="0.25">
      <c r="A158" s="70" t="s">
        <v>11</v>
      </c>
      <c r="B158" s="80"/>
      <c r="C158" s="63" t="s">
        <v>13</v>
      </c>
      <c r="D158" s="63" t="s">
        <v>13</v>
      </c>
      <c r="E158" s="177" t="s">
        <v>311</v>
      </c>
      <c r="F158" s="178" t="s">
        <v>312</v>
      </c>
      <c r="G158" s="83">
        <f>SUM(G159:G161)</f>
        <v>0</v>
      </c>
      <c r="H158" s="84">
        <v>44643284.780000001</v>
      </c>
      <c r="I158" s="149"/>
      <c r="J158" s="85">
        <v>45089717.627800003</v>
      </c>
      <c r="K158" s="58"/>
      <c r="L158" s="85">
        <v>45536150.475600004</v>
      </c>
      <c r="M158" s="86"/>
      <c r="W158" s="41"/>
    </row>
    <row r="159" spans="1:23" s="87" customFormat="1" ht="15" customHeight="1" x14ac:dyDescent="0.25">
      <c r="A159" s="70"/>
      <c r="B159" s="80"/>
      <c r="C159" s="63" t="s">
        <v>13</v>
      </c>
      <c r="D159" s="63" t="s">
        <v>8</v>
      </c>
      <c r="E159" s="179" t="s">
        <v>313</v>
      </c>
      <c r="F159" s="180" t="s">
        <v>314</v>
      </c>
      <c r="G159" s="90"/>
      <c r="H159" s="91">
        <v>30603943.48</v>
      </c>
      <c r="I159" s="39"/>
      <c r="J159" s="92">
        <v>30909982.914800003</v>
      </c>
      <c r="K159" s="58"/>
      <c r="L159" s="92">
        <v>31216022.349600002</v>
      </c>
      <c r="M159" s="93"/>
      <c r="W159" s="181"/>
    </row>
    <row r="160" spans="1:23" s="87" customFormat="1" ht="15" customHeight="1" x14ac:dyDescent="0.25">
      <c r="A160" s="70"/>
      <c r="B160" s="80"/>
      <c r="C160" s="63" t="s">
        <v>13</v>
      </c>
      <c r="D160" s="63" t="s">
        <v>8</v>
      </c>
      <c r="E160" s="179" t="s">
        <v>315</v>
      </c>
      <c r="F160" s="180" t="s">
        <v>316</v>
      </c>
      <c r="G160" s="90"/>
      <c r="H160" s="91">
        <v>3291390.35</v>
      </c>
      <c r="I160" s="39"/>
      <c r="J160" s="92">
        <v>3324304.2535000001</v>
      </c>
      <c r="K160" s="58"/>
      <c r="L160" s="92">
        <v>3357218.1570000001</v>
      </c>
      <c r="M160" s="93"/>
      <c r="W160" s="41"/>
    </row>
    <row r="161" spans="1:23" s="87" customFormat="1" ht="15" customHeight="1" x14ac:dyDescent="0.25">
      <c r="A161" s="70"/>
      <c r="B161" s="80"/>
      <c r="C161" s="63" t="s">
        <v>13</v>
      </c>
      <c r="D161" s="63" t="s">
        <v>8</v>
      </c>
      <c r="E161" s="179" t="s">
        <v>317</v>
      </c>
      <c r="F161" s="180" t="s">
        <v>318</v>
      </c>
      <c r="G161" s="90"/>
      <c r="H161" s="91">
        <v>10747950.949999999</v>
      </c>
      <c r="I161" s="39"/>
      <c r="J161" s="92">
        <v>10855430.4595</v>
      </c>
      <c r="K161" s="58"/>
      <c r="L161" s="92">
        <v>10962909.969000001</v>
      </c>
      <c r="M161" s="93"/>
      <c r="W161" s="41"/>
    </row>
    <row r="162" spans="1:23" s="87" customFormat="1" ht="15" customHeight="1" x14ac:dyDescent="0.25">
      <c r="A162" s="70"/>
      <c r="B162" s="80"/>
      <c r="C162" s="63" t="s">
        <v>13</v>
      </c>
      <c r="D162" s="63" t="s">
        <v>8</v>
      </c>
      <c r="E162" s="177" t="s">
        <v>319</v>
      </c>
      <c r="F162" s="178" t="s">
        <v>320</v>
      </c>
      <c r="G162" s="100"/>
      <c r="H162" s="102">
        <v>727569.69</v>
      </c>
      <c r="I162" s="149"/>
      <c r="J162" s="103">
        <v>734845.38689999992</v>
      </c>
      <c r="K162" s="58"/>
      <c r="L162" s="103">
        <v>742121.08379999991</v>
      </c>
      <c r="M162" s="93"/>
      <c r="W162" s="41"/>
    </row>
    <row r="163" spans="1:23" s="87" customFormat="1" ht="15" customHeight="1" x14ac:dyDescent="0.25">
      <c r="A163" s="70"/>
      <c r="B163" s="80"/>
      <c r="C163" s="63" t="s">
        <v>13</v>
      </c>
      <c r="D163" s="63" t="s">
        <v>8</v>
      </c>
      <c r="E163" s="177" t="s">
        <v>321</v>
      </c>
      <c r="F163" s="178" t="s">
        <v>322</v>
      </c>
      <c r="G163" s="100"/>
      <c r="H163" s="102">
        <v>4819446.53</v>
      </c>
      <c r="I163" s="149"/>
      <c r="J163" s="103">
        <v>4867640.9953000005</v>
      </c>
      <c r="K163" s="58"/>
      <c r="L163" s="103">
        <v>4915835.4606000008</v>
      </c>
      <c r="M163" s="93"/>
      <c r="W163" s="41"/>
    </row>
    <row r="164" spans="1:23" s="87" customFormat="1" ht="15" customHeight="1" x14ac:dyDescent="0.25">
      <c r="A164" s="70"/>
      <c r="B164" s="80"/>
      <c r="C164" s="63" t="s">
        <v>13</v>
      </c>
      <c r="D164" s="63" t="s">
        <v>8</v>
      </c>
      <c r="E164" s="177" t="s">
        <v>323</v>
      </c>
      <c r="F164" s="178" t="s">
        <v>324</v>
      </c>
      <c r="G164" s="100"/>
      <c r="H164" s="102">
        <v>0</v>
      </c>
      <c r="I164" s="149"/>
      <c r="J164" s="103">
        <v>0</v>
      </c>
      <c r="K164" s="58"/>
      <c r="L164" s="103">
        <v>0</v>
      </c>
      <c r="M164" s="93"/>
      <c r="W164" s="41"/>
    </row>
    <row r="165" spans="1:23" s="87" customFormat="1" ht="15" customHeight="1" x14ac:dyDescent="0.25">
      <c r="A165" s="70"/>
      <c r="B165" s="80"/>
      <c r="C165" s="63" t="s">
        <v>13</v>
      </c>
      <c r="D165" s="63" t="s">
        <v>8</v>
      </c>
      <c r="E165" s="177" t="s">
        <v>325</v>
      </c>
      <c r="F165" s="178" t="s">
        <v>326</v>
      </c>
      <c r="G165" s="100"/>
      <c r="H165" s="102">
        <v>27339.21</v>
      </c>
      <c r="I165" s="149"/>
      <c r="J165" s="103">
        <v>27612.6021</v>
      </c>
      <c r="K165" s="58"/>
      <c r="L165" s="103">
        <v>27885.994200000001</v>
      </c>
      <c r="M165" s="93"/>
      <c r="W165" s="41"/>
    </row>
    <row r="166" spans="1:23" s="87" customFormat="1" ht="15" customHeight="1" x14ac:dyDescent="0.25">
      <c r="A166" s="70"/>
      <c r="B166" s="80"/>
      <c r="C166" s="63" t="s">
        <v>13</v>
      </c>
      <c r="D166" s="63" t="s">
        <v>8</v>
      </c>
      <c r="E166" s="177" t="s">
        <v>327</v>
      </c>
      <c r="F166" s="182" t="s">
        <v>328</v>
      </c>
      <c r="G166" s="100"/>
      <c r="H166" s="102">
        <v>491803.56</v>
      </c>
      <c r="I166" s="149"/>
      <c r="J166" s="103">
        <v>496721.5956</v>
      </c>
      <c r="K166" s="58"/>
      <c r="L166" s="103">
        <v>501639.6312</v>
      </c>
      <c r="M166" s="93"/>
      <c r="W166" s="41"/>
    </row>
    <row r="167" spans="1:23" s="87" customFormat="1" ht="15" customHeight="1" x14ac:dyDescent="0.25">
      <c r="A167" s="70" t="s">
        <v>11</v>
      </c>
      <c r="B167" s="80" t="s">
        <v>7</v>
      </c>
      <c r="C167" s="63" t="s">
        <v>7</v>
      </c>
      <c r="D167" s="63" t="s">
        <v>13</v>
      </c>
      <c r="E167" s="177" t="s">
        <v>329</v>
      </c>
      <c r="F167" s="178" t="s">
        <v>330</v>
      </c>
      <c r="G167" s="83">
        <f>SUM(G168:G175)</f>
        <v>0</v>
      </c>
      <c r="H167" s="84">
        <v>0</v>
      </c>
      <c r="I167" s="149"/>
      <c r="J167" s="85">
        <v>0</v>
      </c>
      <c r="K167" s="183"/>
      <c r="L167" s="85">
        <v>0</v>
      </c>
      <c r="M167" s="86"/>
      <c r="W167" s="41"/>
    </row>
    <row r="168" spans="1:23" s="149" customFormat="1" ht="15" customHeight="1" x14ac:dyDescent="0.25">
      <c r="A168" s="70"/>
      <c r="B168" s="80" t="s">
        <v>7</v>
      </c>
      <c r="C168" s="63" t="s">
        <v>7</v>
      </c>
      <c r="D168" s="63" t="s">
        <v>8</v>
      </c>
      <c r="E168" s="177" t="s">
        <v>331</v>
      </c>
      <c r="F168" s="184" t="s">
        <v>332</v>
      </c>
      <c r="G168" s="141"/>
      <c r="H168" s="91">
        <v>0</v>
      </c>
      <c r="J168" s="92">
        <v>0</v>
      </c>
      <c r="K168" s="185"/>
      <c r="L168" s="92">
        <v>0</v>
      </c>
      <c r="M168" s="93"/>
      <c r="W168" s="125"/>
    </row>
    <row r="169" spans="1:23" s="149" customFormat="1" ht="15" customHeight="1" x14ac:dyDescent="0.25">
      <c r="A169" s="70"/>
      <c r="B169" s="80" t="s">
        <v>7</v>
      </c>
      <c r="C169" s="63" t="s">
        <v>7</v>
      </c>
      <c r="D169" s="63" t="s">
        <v>8</v>
      </c>
      <c r="E169" s="177" t="s">
        <v>333</v>
      </c>
      <c r="F169" s="184" t="s">
        <v>334</v>
      </c>
      <c r="G169" s="141"/>
      <c r="H169" s="91">
        <v>0</v>
      </c>
      <c r="J169" s="92">
        <v>0</v>
      </c>
      <c r="K169" s="185"/>
      <c r="L169" s="92">
        <v>0</v>
      </c>
      <c r="M169" s="93"/>
      <c r="W169" s="125"/>
    </row>
    <row r="170" spans="1:23" s="149" customFormat="1" ht="15" customHeight="1" x14ac:dyDescent="0.25">
      <c r="A170" s="70"/>
      <c r="B170" s="80" t="s">
        <v>7</v>
      </c>
      <c r="C170" s="63" t="s">
        <v>7</v>
      </c>
      <c r="D170" s="63" t="s">
        <v>8</v>
      </c>
      <c r="E170" s="177" t="s">
        <v>335</v>
      </c>
      <c r="F170" s="184" t="s">
        <v>336</v>
      </c>
      <c r="G170" s="141"/>
      <c r="H170" s="91">
        <v>0</v>
      </c>
      <c r="J170" s="92">
        <v>0</v>
      </c>
      <c r="K170" s="185"/>
      <c r="L170" s="92">
        <v>0</v>
      </c>
      <c r="M170" s="93"/>
      <c r="W170" s="125"/>
    </row>
    <row r="171" spans="1:23" s="149" customFormat="1" ht="15" customHeight="1" x14ac:dyDescent="0.25">
      <c r="A171" s="70"/>
      <c r="B171" s="80" t="s">
        <v>7</v>
      </c>
      <c r="C171" s="63" t="s">
        <v>7</v>
      </c>
      <c r="D171" s="63" t="s">
        <v>8</v>
      </c>
      <c r="E171" s="177" t="s">
        <v>337</v>
      </c>
      <c r="F171" s="184" t="s">
        <v>338</v>
      </c>
      <c r="G171" s="141"/>
      <c r="H171" s="91">
        <v>0</v>
      </c>
      <c r="J171" s="92">
        <v>0</v>
      </c>
      <c r="K171" s="185"/>
      <c r="L171" s="92">
        <v>0</v>
      </c>
      <c r="M171" s="93"/>
      <c r="W171" s="125"/>
    </row>
    <row r="172" spans="1:23" s="149" customFormat="1" ht="15" customHeight="1" x14ac:dyDescent="0.25">
      <c r="A172" s="70"/>
      <c r="B172" s="80" t="s">
        <v>7</v>
      </c>
      <c r="C172" s="63" t="s">
        <v>7</v>
      </c>
      <c r="D172" s="63" t="s">
        <v>8</v>
      </c>
      <c r="E172" s="177" t="s">
        <v>339</v>
      </c>
      <c r="F172" s="184" t="s">
        <v>340</v>
      </c>
      <c r="G172" s="141"/>
      <c r="H172" s="91">
        <v>0</v>
      </c>
      <c r="J172" s="92">
        <v>0</v>
      </c>
      <c r="K172" s="185"/>
      <c r="L172" s="92">
        <v>0</v>
      </c>
      <c r="M172" s="93"/>
      <c r="W172" s="125"/>
    </row>
    <row r="173" spans="1:23" s="149" customFormat="1" ht="15" customHeight="1" x14ac:dyDescent="0.25">
      <c r="A173" s="70"/>
      <c r="B173" s="80" t="s">
        <v>7</v>
      </c>
      <c r="C173" s="63" t="s">
        <v>7</v>
      </c>
      <c r="D173" s="63" t="s">
        <v>8</v>
      </c>
      <c r="E173" s="177" t="s">
        <v>341</v>
      </c>
      <c r="F173" s="184" t="s">
        <v>342</v>
      </c>
      <c r="G173" s="141"/>
      <c r="H173" s="91">
        <v>0</v>
      </c>
      <c r="J173" s="92">
        <v>0</v>
      </c>
      <c r="K173" s="185"/>
      <c r="L173" s="92">
        <v>0</v>
      </c>
      <c r="M173" s="93"/>
      <c r="W173" s="125"/>
    </row>
    <row r="174" spans="1:23" s="149" customFormat="1" ht="15" customHeight="1" x14ac:dyDescent="0.25">
      <c r="A174" s="70"/>
      <c r="B174" s="80" t="s">
        <v>7</v>
      </c>
      <c r="C174" s="63" t="s">
        <v>7</v>
      </c>
      <c r="D174" s="63" t="s">
        <v>8</v>
      </c>
      <c r="E174" s="177" t="s">
        <v>343</v>
      </c>
      <c r="F174" s="184" t="s">
        <v>344</v>
      </c>
      <c r="G174" s="141"/>
      <c r="H174" s="91">
        <v>0</v>
      </c>
      <c r="J174" s="92">
        <v>0</v>
      </c>
      <c r="K174" s="185"/>
      <c r="L174" s="92">
        <v>0</v>
      </c>
      <c r="M174" s="93"/>
      <c r="W174" s="125"/>
    </row>
    <row r="175" spans="1:23" s="149" customFormat="1" ht="15" customHeight="1" x14ac:dyDescent="0.25">
      <c r="A175" s="70"/>
      <c r="B175" s="80" t="s">
        <v>7</v>
      </c>
      <c r="C175" s="63" t="s">
        <v>7</v>
      </c>
      <c r="D175" s="63" t="s">
        <v>8</v>
      </c>
      <c r="E175" s="177" t="s">
        <v>345</v>
      </c>
      <c r="F175" s="186" t="s">
        <v>346</v>
      </c>
      <c r="G175" s="141"/>
      <c r="H175" s="91">
        <v>0</v>
      </c>
      <c r="J175" s="92">
        <v>0</v>
      </c>
      <c r="K175" s="185"/>
      <c r="L175" s="92">
        <v>0</v>
      </c>
      <c r="M175" s="93"/>
      <c r="W175" s="125"/>
    </row>
    <row r="176" spans="1:23" s="87" customFormat="1" ht="15" customHeight="1" x14ac:dyDescent="0.25">
      <c r="A176" s="70" t="s">
        <v>11</v>
      </c>
      <c r="B176" s="80"/>
      <c r="C176" s="63" t="s">
        <v>13</v>
      </c>
      <c r="D176" s="63" t="s">
        <v>13</v>
      </c>
      <c r="E176" s="174" t="s">
        <v>347</v>
      </c>
      <c r="F176" s="187" t="s">
        <v>348</v>
      </c>
      <c r="G176" s="146">
        <f>SUM(G177:G183)</f>
        <v>0</v>
      </c>
      <c r="H176" s="113">
        <v>2246789.34</v>
      </c>
      <c r="I176" s="39"/>
      <c r="J176" s="114">
        <v>2269257.2334000003</v>
      </c>
      <c r="K176" s="58"/>
      <c r="L176" s="114">
        <v>2291725.1268000002</v>
      </c>
      <c r="M176" s="115"/>
      <c r="W176" s="41"/>
    </row>
    <row r="177" spans="1:23" s="87" customFormat="1" ht="15" customHeight="1" x14ac:dyDescent="0.25">
      <c r="A177" s="70"/>
      <c r="B177" s="80"/>
      <c r="C177" s="63" t="s">
        <v>13</v>
      </c>
      <c r="D177" s="63" t="s">
        <v>8</v>
      </c>
      <c r="E177" s="177" t="s">
        <v>349</v>
      </c>
      <c r="F177" s="178" t="s">
        <v>350</v>
      </c>
      <c r="G177" s="100"/>
      <c r="H177" s="102">
        <v>148368.73000000001</v>
      </c>
      <c r="I177" s="39"/>
      <c r="J177" s="103">
        <v>149852.4173</v>
      </c>
      <c r="K177" s="58"/>
      <c r="L177" s="103">
        <v>151336.10459999999</v>
      </c>
      <c r="M177" s="93"/>
      <c r="W177" s="41"/>
    </row>
    <row r="178" spans="1:23" s="87" customFormat="1" ht="15" customHeight="1" x14ac:dyDescent="0.25">
      <c r="A178" s="70"/>
      <c r="B178" s="80"/>
      <c r="C178" s="63" t="s">
        <v>13</v>
      </c>
      <c r="D178" s="63" t="s">
        <v>8</v>
      </c>
      <c r="E178" s="177" t="s">
        <v>351</v>
      </c>
      <c r="F178" s="178" t="s">
        <v>352</v>
      </c>
      <c r="G178" s="100"/>
      <c r="H178" s="102">
        <v>1008241.78</v>
      </c>
      <c r="I178" s="39"/>
      <c r="J178" s="103">
        <v>1018324.1978000001</v>
      </c>
      <c r="K178" s="58"/>
      <c r="L178" s="103">
        <v>1028406.6156000001</v>
      </c>
      <c r="M178" s="93"/>
      <c r="W178" s="41"/>
    </row>
    <row r="179" spans="1:23" s="87" customFormat="1" ht="15" customHeight="1" x14ac:dyDescent="0.25">
      <c r="A179" s="70"/>
      <c r="B179" s="80"/>
      <c r="C179" s="63" t="s">
        <v>13</v>
      </c>
      <c r="D179" s="63" t="s">
        <v>8</v>
      </c>
      <c r="E179" s="177" t="s">
        <v>353</v>
      </c>
      <c r="F179" s="182" t="s">
        <v>354</v>
      </c>
      <c r="G179" s="100"/>
      <c r="H179" s="102">
        <v>246972.92</v>
      </c>
      <c r="I179" s="39"/>
      <c r="J179" s="103">
        <v>249442.64920000001</v>
      </c>
      <c r="K179" s="58"/>
      <c r="L179" s="103">
        <v>251912.37840000002</v>
      </c>
      <c r="M179" s="93"/>
      <c r="W179" s="41"/>
    </row>
    <row r="180" spans="1:23" s="87" customFormat="1" ht="15" customHeight="1" x14ac:dyDescent="0.25">
      <c r="A180" s="70"/>
      <c r="B180" s="80"/>
      <c r="C180" s="63" t="s">
        <v>13</v>
      </c>
      <c r="D180" s="63" t="s">
        <v>8</v>
      </c>
      <c r="E180" s="177" t="s">
        <v>355</v>
      </c>
      <c r="F180" s="182" t="s">
        <v>356</v>
      </c>
      <c r="G180" s="100"/>
      <c r="H180" s="102">
        <v>628144.01</v>
      </c>
      <c r="I180" s="39"/>
      <c r="J180" s="103">
        <v>634425.45010000002</v>
      </c>
      <c r="K180" s="58"/>
      <c r="L180" s="103">
        <v>640706.89020000002</v>
      </c>
      <c r="M180" s="93"/>
      <c r="W180" s="41"/>
    </row>
    <row r="181" spans="1:23" s="87" customFormat="1" ht="15" customHeight="1" x14ac:dyDescent="0.25">
      <c r="A181" s="70"/>
      <c r="B181" s="80"/>
      <c r="C181" s="63" t="s">
        <v>13</v>
      </c>
      <c r="D181" s="63" t="s">
        <v>8</v>
      </c>
      <c r="E181" s="177" t="s">
        <v>357</v>
      </c>
      <c r="F181" s="182" t="s">
        <v>358</v>
      </c>
      <c r="G181" s="100"/>
      <c r="H181" s="102">
        <v>64365.909999999996</v>
      </c>
      <c r="I181" s="39"/>
      <c r="J181" s="103">
        <v>65009.569100000008</v>
      </c>
      <c r="K181" s="58"/>
      <c r="L181" s="103">
        <v>65653.228199999998</v>
      </c>
      <c r="M181" s="93"/>
      <c r="W181" s="41"/>
    </row>
    <row r="182" spans="1:23" s="87" customFormat="1" ht="15" customHeight="1" x14ac:dyDescent="0.25">
      <c r="A182" s="70"/>
      <c r="B182" s="80"/>
      <c r="C182" s="63" t="s">
        <v>13</v>
      </c>
      <c r="D182" s="63" t="s">
        <v>8</v>
      </c>
      <c r="E182" s="177" t="s">
        <v>359</v>
      </c>
      <c r="F182" s="178" t="s">
        <v>360</v>
      </c>
      <c r="G182" s="100"/>
      <c r="H182" s="102">
        <v>150695.99</v>
      </c>
      <c r="I182" s="39"/>
      <c r="J182" s="103">
        <v>152202.94989999998</v>
      </c>
      <c r="K182" s="58"/>
      <c r="L182" s="103">
        <v>153709.90979999996</v>
      </c>
      <c r="M182" s="93"/>
      <c r="W182" s="41"/>
    </row>
    <row r="183" spans="1:23" s="87" customFormat="1" ht="15" customHeight="1" x14ac:dyDescent="0.25">
      <c r="A183" s="70"/>
      <c r="B183" s="80" t="s">
        <v>7</v>
      </c>
      <c r="C183" s="63" t="s">
        <v>7</v>
      </c>
      <c r="D183" s="63" t="s">
        <v>8</v>
      </c>
      <c r="E183" s="177" t="s">
        <v>361</v>
      </c>
      <c r="F183" s="178" t="s">
        <v>362</v>
      </c>
      <c r="G183" s="100"/>
      <c r="H183" s="102">
        <v>0</v>
      </c>
      <c r="I183" s="39"/>
      <c r="J183" s="103">
        <v>0</v>
      </c>
      <c r="K183" s="58"/>
      <c r="L183" s="103">
        <v>0</v>
      </c>
      <c r="M183" s="93"/>
      <c r="W183" s="41"/>
    </row>
    <row r="184" spans="1:23" s="87" customFormat="1" ht="15" customHeight="1" x14ac:dyDescent="0.25">
      <c r="A184" s="70" t="s">
        <v>11</v>
      </c>
      <c r="B184" s="80"/>
      <c r="C184" s="63" t="s">
        <v>13</v>
      </c>
      <c r="D184" s="63" t="s">
        <v>13</v>
      </c>
      <c r="E184" s="172" t="s">
        <v>363</v>
      </c>
      <c r="F184" s="173" t="s">
        <v>364</v>
      </c>
      <c r="G184" s="119">
        <v>0</v>
      </c>
      <c r="H184" s="119">
        <v>415923468.15999991</v>
      </c>
      <c r="I184" s="39"/>
      <c r="J184" s="68">
        <v>417666539.01799995</v>
      </c>
      <c r="K184" s="58"/>
      <c r="L184" s="68">
        <v>419409609.87599999</v>
      </c>
      <c r="M184" s="69"/>
      <c r="U184" s="176">
        <f>+H184+H155</f>
        <v>415939265.15999991</v>
      </c>
      <c r="W184" s="41"/>
    </row>
    <row r="185" spans="1:23" s="87" customFormat="1" ht="15" customHeight="1" x14ac:dyDescent="0.25">
      <c r="A185" s="70" t="s">
        <v>11</v>
      </c>
      <c r="B185" s="80"/>
      <c r="C185" s="63" t="s">
        <v>13</v>
      </c>
      <c r="D185" s="63" t="s">
        <v>13</v>
      </c>
      <c r="E185" s="174" t="s">
        <v>365</v>
      </c>
      <c r="F185" s="187" t="s">
        <v>366</v>
      </c>
      <c r="G185" s="112">
        <v>0</v>
      </c>
      <c r="H185" s="113">
        <v>373887850.23999989</v>
      </c>
      <c r="I185" s="39"/>
      <c r="J185" s="114">
        <v>375237447.14439994</v>
      </c>
      <c r="K185" s="58"/>
      <c r="L185" s="114">
        <v>376587044.04879999</v>
      </c>
      <c r="M185" s="115"/>
      <c r="W185" s="41"/>
    </row>
    <row r="186" spans="1:23" s="87" customFormat="1" ht="15" customHeight="1" x14ac:dyDescent="0.25">
      <c r="A186" s="70" t="s">
        <v>11</v>
      </c>
      <c r="B186" s="80"/>
      <c r="C186" s="63" t="s">
        <v>13</v>
      </c>
      <c r="D186" s="63" t="s">
        <v>13</v>
      </c>
      <c r="E186" s="174" t="s">
        <v>367</v>
      </c>
      <c r="F186" s="188" t="s">
        <v>368</v>
      </c>
      <c r="G186" s="189">
        <v>0</v>
      </c>
      <c r="H186" s="190">
        <v>46999093.090000004</v>
      </c>
      <c r="I186" s="39"/>
      <c r="J186" s="191">
        <v>47465649.220900007</v>
      </c>
      <c r="K186" s="58"/>
      <c r="L186" s="191">
        <v>47932205.351800002</v>
      </c>
      <c r="M186" s="115"/>
      <c r="W186" s="41"/>
    </row>
    <row r="187" spans="1:23" s="87" customFormat="1" ht="15" customHeight="1" x14ac:dyDescent="0.25">
      <c r="A187" s="70" t="s">
        <v>11</v>
      </c>
      <c r="B187" s="80"/>
      <c r="C187" s="63" t="s">
        <v>13</v>
      </c>
      <c r="D187" s="63" t="s">
        <v>13</v>
      </c>
      <c r="E187" s="177" t="s">
        <v>369</v>
      </c>
      <c r="F187" s="186" t="s">
        <v>370</v>
      </c>
      <c r="G187" s="141">
        <v>0</v>
      </c>
      <c r="H187" s="91">
        <v>46655613.090000004</v>
      </c>
      <c r="I187" s="39"/>
      <c r="J187" s="92">
        <v>47122169.220900007</v>
      </c>
      <c r="K187" s="58"/>
      <c r="L187" s="92">
        <v>47588725.351800002</v>
      </c>
      <c r="M187" s="93"/>
      <c r="W187" s="41"/>
    </row>
    <row r="188" spans="1:23" s="87" customFormat="1" ht="15" customHeight="1" x14ac:dyDescent="0.25">
      <c r="A188" s="70"/>
      <c r="B188" s="80"/>
      <c r="C188" s="63" t="s">
        <v>13</v>
      </c>
      <c r="D188" s="63" t="s">
        <v>8</v>
      </c>
      <c r="E188" s="177" t="s">
        <v>371</v>
      </c>
      <c r="F188" s="184" t="s">
        <v>372</v>
      </c>
      <c r="G188" s="141"/>
      <c r="H188" s="91">
        <v>32596948.759999998</v>
      </c>
      <c r="I188" s="39"/>
      <c r="J188" s="92">
        <v>32922918.2476</v>
      </c>
      <c r="K188" s="58"/>
      <c r="L188" s="92">
        <v>33248887.735200003</v>
      </c>
      <c r="M188" s="93"/>
      <c r="W188" s="41"/>
    </row>
    <row r="189" spans="1:23" s="87" customFormat="1" ht="15" customHeight="1" x14ac:dyDescent="0.25">
      <c r="A189" s="70"/>
      <c r="B189" s="80"/>
      <c r="C189" s="63" t="s">
        <v>13</v>
      </c>
      <c r="D189" s="63" t="s">
        <v>8</v>
      </c>
      <c r="E189" s="177" t="s">
        <v>373</v>
      </c>
      <c r="F189" s="184" t="s">
        <v>374</v>
      </c>
      <c r="G189" s="141"/>
      <c r="H189" s="91">
        <v>7806870.6499999994</v>
      </c>
      <c r="I189" s="39"/>
      <c r="J189" s="92">
        <v>7884939.3564999998</v>
      </c>
      <c r="K189" s="58"/>
      <c r="L189" s="92">
        <v>7963008.0629999992</v>
      </c>
      <c r="M189" s="93"/>
      <c r="W189" s="41"/>
    </row>
    <row r="190" spans="1:23" s="87" customFormat="1" ht="15" customHeight="1" x14ac:dyDescent="0.25">
      <c r="A190" s="70"/>
      <c r="B190" s="80"/>
      <c r="C190" s="63" t="s">
        <v>13</v>
      </c>
      <c r="D190" s="63" t="s">
        <v>8</v>
      </c>
      <c r="E190" s="177" t="s">
        <v>375</v>
      </c>
      <c r="F190" s="184" t="s">
        <v>376</v>
      </c>
      <c r="G190" s="141"/>
      <c r="H190" s="91">
        <v>3616102.5900000003</v>
      </c>
      <c r="I190" s="39"/>
      <c r="J190" s="92">
        <v>3652263.6159000001</v>
      </c>
      <c r="K190" s="58"/>
      <c r="L190" s="92">
        <v>3688424.6418000003</v>
      </c>
      <c r="M190" s="93"/>
      <c r="W190" s="41"/>
    </row>
    <row r="191" spans="1:23" s="87" customFormat="1" ht="15" customHeight="1" x14ac:dyDescent="0.25">
      <c r="A191" s="70"/>
      <c r="B191" s="80"/>
      <c r="C191" s="63" t="s">
        <v>13</v>
      </c>
      <c r="D191" s="63" t="s">
        <v>8</v>
      </c>
      <c r="E191" s="177" t="s">
        <v>377</v>
      </c>
      <c r="F191" s="186" t="s">
        <v>378</v>
      </c>
      <c r="G191" s="141"/>
      <c r="H191" s="91">
        <v>2635691.09</v>
      </c>
      <c r="I191" s="39"/>
      <c r="J191" s="92">
        <v>2662048.0009000003</v>
      </c>
      <c r="K191" s="58"/>
      <c r="L191" s="92">
        <v>2688404.9117999999</v>
      </c>
      <c r="M191" s="93"/>
      <c r="W191" s="41"/>
    </row>
    <row r="192" spans="1:23" s="87" customFormat="1" ht="15" customHeight="1" x14ac:dyDescent="0.25">
      <c r="A192" s="70"/>
      <c r="B192" s="80" t="s">
        <v>7</v>
      </c>
      <c r="C192" s="63" t="s">
        <v>7</v>
      </c>
      <c r="D192" s="63" t="s">
        <v>8</v>
      </c>
      <c r="E192" s="177" t="s">
        <v>379</v>
      </c>
      <c r="F192" s="184" t="s">
        <v>380</v>
      </c>
      <c r="G192" s="141"/>
      <c r="H192" s="91">
        <v>127650</v>
      </c>
      <c r="I192" s="39"/>
      <c r="J192" s="92">
        <v>127650</v>
      </c>
      <c r="K192" s="58"/>
      <c r="L192" s="92">
        <v>127650</v>
      </c>
      <c r="M192" s="93"/>
      <c r="W192" s="41"/>
    </row>
    <row r="193" spans="1:23" s="87" customFormat="1" ht="15" customHeight="1" x14ac:dyDescent="0.25">
      <c r="A193" s="70"/>
      <c r="B193" s="80" t="s">
        <v>134</v>
      </c>
      <c r="C193" s="63" t="s">
        <v>134</v>
      </c>
      <c r="D193" s="63" t="s">
        <v>8</v>
      </c>
      <c r="E193" s="177" t="s">
        <v>381</v>
      </c>
      <c r="F193" s="186" t="s">
        <v>382</v>
      </c>
      <c r="G193" s="141"/>
      <c r="H193" s="91">
        <v>215830</v>
      </c>
      <c r="I193" s="39"/>
      <c r="J193" s="92">
        <v>215830</v>
      </c>
      <c r="K193" s="58"/>
      <c r="L193" s="92">
        <v>215830</v>
      </c>
      <c r="M193" s="93"/>
      <c r="W193" s="41"/>
    </row>
    <row r="194" spans="1:23" s="87" customFormat="1" ht="15" customHeight="1" x14ac:dyDescent="0.25">
      <c r="A194" s="70" t="s">
        <v>11</v>
      </c>
      <c r="B194" s="80"/>
      <c r="C194" s="63" t="s">
        <v>13</v>
      </c>
      <c r="D194" s="63" t="s">
        <v>13</v>
      </c>
      <c r="E194" s="174" t="s">
        <v>383</v>
      </c>
      <c r="F194" s="192" t="s">
        <v>384</v>
      </c>
      <c r="G194" s="193">
        <f>SUM(G195:G197)</f>
        <v>0</v>
      </c>
      <c r="H194" s="190">
        <v>53413124.289999999</v>
      </c>
      <c r="I194" s="39"/>
      <c r="J194" s="191">
        <v>53941739.472900003</v>
      </c>
      <c r="K194" s="58"/>
      <c r="L194" s="191">
        <v>54470354.6558</v>
      </c>
      <c r="M194" s="115"/>
      <c r="W194" s="41"/>
    </row>
    <row r="195" spans="1:23" s="87" customFormat="1" ht="15" customHeight="1" x14ac:dyDescent="0.25">
      <c r="A195" s="70"/>
      <c r="B195" s="80"/>
      <c r="C195" s="63" t="s">
        <v>13</v>
      </c>
      <c r="D195" s="63" t="s">
        <v>8</v>
      </c>
      <c r="E195" s="177" t="s">
        <v>385</v>
      </c>
      <c r="F195" s="184" t="s">
        <v>386</v>
      </c>
      <c r="G195" s="141"/>
      <c r="H195" s="91">
        <v>52861518.289999999</v>
      </c>
      <c r="I195" s="39"/>
      <c r="J195" s="92">
        <v>53390133.472900003</v>
      </c>
      <c r="K195" s="58"/>
      <c r="L195" s="92">
        <v>53918748.6558</v>
      </c>
      <c r="M195" s="93"/>
      <c r="W195" s="41"/>
    </row>
    <row r="196" spans="1:23" s="87" customFormat="1" ht="15" customHeight="1" x14ac:dyDescent="0.25">
      <c r="A196" s="70"/>
      <c r="B196" s="80" t="s">
        <v>7</v>
      </c>
      <c r="C196" s="63" t="s">
        <v>7</v>
      </c>
      <c r="D196" s="63" t="s">
        <v>8</v>
      </c>
      <c r="E196" s="177" t="s">
        <v>387</v>
      </c>
      <c r="F196" s="186" t="s">
        <v>388</v>
      </c>
      <c r="G196" s="141"/>
      <c r="H196" s="91">
        <v>300532</v>
      </c>
      <c r="I196" s="39"/>
      <c r="J196" s="92">
        <v>300532</v>
      </c>
      <c r="K196" s="58"/>
      <c r="L196" s="92">
        <v>300532</v>
      </c>
      <c r="M196" s="93"/>
      <c r="W196" s="41"/>
    </row>
    <row r="197" spans="1:23" s="40" customFormat="1" ht="15" customHeight="1" x14ac:dyDescent="0.25">
      <c r="A197" s="106"/>
      <c r="B197" s="107" t="s">
        <v>134</v>
      </c>
      <c r="C197" s="63" t="s">
        <v>134</v>
      </c>
      <c r="D197" s="63" t="s">
        <v>8</v>
      </c>
      <c r="E197" s="177" t="s">
        <v>389</v>
      </c>
      <c r="F197" s="184" t="s">
        <v>390</v>
      </c>
      <c r="G197" s="141"/>
      <c r="H197" s="91">
        <v>251074</v>
      </c>
      <c r="I197" s="39"/>
      <c r="J197" s="92">
        <v>251074</v>
      </c>
      <c r="K197" s="58"/>
      <c r="L197" s="92">
        <v>251074</v>
      </c>
      <c r="M197" s="93"/>
      <c r="W197" s="41"/>
    </row>
    <row r="198" spans="1:23" s="40" customFormat="1" ht="15" customHeight="1" x14ac:dyDescent="0.25">
      <c r="A198" s="106" t="s">
        <v>11</v>
      </c>
      <c r="B198" s="107"/>
      <c r="C198" s="63" t="s">
        <v>13</v>
      </c>
      <c r="D198" s="63" t="s">
        <v>13</v>
      </c>
      <c r="E198" s="174" t="s">
        <v>391</v>
      </c>
      <c r="F198" s="192" t="s">
        <v>392</v>
      </c>
      <c r="G198" s="193">
        <f>SUM(G199:G206)+G215+G216</f>
        <v>0</v>
      </c>
      <c r="H198" s="190">
        <v>44043060.459999993</v>
      </c>
      <c r="I198" s="39"/>
      <c r="J198" s="191">
        <v>44145212.421800002</v>
      </c>
      <c r="K198" s="58"/>
      <c r="L198" s="191">
        <v>44247364.383599997</v>
      </c>
      <c r="M198" s="115"/>
      <c r="W198" s="41"/>
    </row>
    <row r="199" spans="1:23" s="40" customFormat="1" ht="15" customHeight="1" x14ac:dyDescent="0.25">
      <c r="A199" s="106"/>
      <c r="B199" s="107" t="s">
        <v>7</v>
      </c>
      <c r="C199" s="63" t="s">
        <v>7</v>
      </c>
      <c r="D199" s="63" t="s">
        <v>8</v>
      </c>
      <c r="E199" s="177" t="s">
        <v>393</v>
      </c>
      <c r="F199" s="184" t="s">
        <v>394</v>
      </c>
      <c r="G199" s="141"/>
      <c r="H199" s="91">
        <v>15399186</v>
      </c>
      <c r="I199" s="39"/>
      <c r="J199" s="92">
        <v>15399186</v>
      </c>
      <c r="K199" s="58"/>
      <c r="L199" s="92">
        <v>15399186</v>
      </c>
      <c r="M199" s="93"/>
      <c r="W199" s="41"/>
    </row>
    <row r="200" spans="1:23" s="39" customFormat="1" ht="15" customHeight="1" x14ac:dyDescent="0.25">
      <c r="A200" s="106"/>
      <c r="B200" s="107" t="s">
        <v>7</v>
      </c>
      <c r="C200" s="63" t="s">
        <v>7</v>
      </c>
      <c r="D200" s="63" t="s">
        <v>8</v>
      </c>
      <c r="E200" s="177" t="s">
        <v>395</v>
      </c>
      <c r="F200" s="186" t="s">
        <v>396</v>
      </c>
      <c r="G200" s="141"/>
      <c r="H200" s="91">
        <v>0</v>
      </c>
      <c r="J200" s="92">
        <v>0</v>
      </c>
      <c r="K200" s="58"/>
      <c r="L200" s="92">
        <v>0</v>
      </c>
      <c r="M200" s="93"/>
      <c r="W200" s="125"/>
    </row>
    <row r="201" spans="1:23" s="40" customFormat="1" ht="15" customHeight="1" x14ac:dyDescent="0.25">
      <c r="A201" s="106"/>
      <c r="B201" s="107"/>
      <c r="C201" s="63" t="s">
        <v>13</v>
      </c>
      <c r="D201" s="63" t="s">
        <v>8</v>
      </c>
      <c r="E201" s="177" t="s">
        <v>397</v>
      </c>
      <c r="F201" s="186" t="s">
        <v>398</v>
      </c>
      <c r="G201" s="141"/>
      <c r="H201" s="91">
        <v>0</v>
      </c>
      <c r="I201" s="39"/>
      <c r="J201" s="92">
        <v>0</v>
      </c>
      <c r="K201" s="58"/>
      <c r="L201" s="92">
        <v>0</v>
      </c>
      <c r="M201" s="93"/>
      <c r="W201" s="41"/>
    </row>
    <row r="202" spans="1:23" s="39" customFormat="1" ht="15" customHeight="1" x14ac:dyDescent="0.25">
      <c r="A202" s="106"/>
      <c r="B202" s="107"/>
      <c r="C202" s="63" t="s">
        <v>13</v>
      </c>
      <c r="D202" s="63" t="s">
        <v>8</v>
      </c>
      <c r="E202" s="177" t="s">
        <v>399</v>
      </c>
      <c r="F202" s="186" t="s">
        <v>400</v>
      </c>
      <c r="G202" s="141"/>
      <c r="H202" s="91">
        <v>0</v>
      </c>
      <c r="J202" s="92">
        <v>0</v>
      </c>
      <c r="K202" s="58"/>
      <c r="L202" s="92">
        <v>0</v>
      </c>
      <c r="M202" s="93"/>
      <c r="W202" s="125"/>
    </row>
    <row r="203" spans="1:23" s="40" customFormat="1" ht="15" customHeight="1" x14ac:dyDescent="0.25">
      <c r="A203" s="106"/>
      <c r="B203" s="107" t="s">
        <v>134</v>
      </c>
      <c r="C203" s="63" t="s">
        <v>134</v>
      </c>
      <c r="D203" s="63" t="s">
        <v>8</v>
      </c>
      <c r="E203" s="177" t="s">
        <v>401</v>
      </c>
      <c r="F203" s="184" t="s">
        <v>402</v>
      </c>
      <c r="G203" s="141"/>
      <c r="H203" s="91">
        <v>2913172</v>
      </c>
      <c r="I203" s="39"/>
      <c r="J203" s="92">
        <v>2913172</v>
      </c>
      <c r="K203" s="58"/>
      <c r="L203" s="92">
        <v>2913172</v>
      </c>
      <c r="M203" s="93"/>
      <c r="W203" s="41"/>
    </row>
    <row r="204" spans="1:23" s="39" customFormat="1" ht="15" customHeight="1" x14ac:dyDescent="0.25">
      <c r="A204" s="106"/>
      <c r="B204" s="107" t="s">
        <v>134</v>
      </c>
      <c r="C204" s="63" t="s">
        <v>134</v>
      </c>
      <c r="D204" s="63" t="s">
        <v>8</v>
      </c>
      <c r="E204" s="177" t="s">
        <v>403</v>
      </c>
      <c r="F204" s="186" t="s">
        <v>404</v>
      </c>
      <c r="G204" s="141"/>
      <c r="H204" s="91">
        <v>0</v>
      </c>
      <c r="J204" s="92">
        <v>0</v>
      </c>
      <c r="K204" s="58"/>
      <c r="L204" s="92">
        <v>0</v>
      </c>
      <c r="M204" s="93"/>
      <c r="W204" s="125"/>
    </row>
    <row r="205" spans="1:23" s="40" customFormat="1" ht="15" customHeight="1" x14ac:dyDescent="0.25">
      <c r="A205" s="106"/>
      <c r="B205" s="107"/>
      <c r="C205" s="63" t="s">
        <v>13</v>
      </c>
      <c r="D205" s="63" t="s">
        <v>8</v>
      </c>
      <c r="E205" s="177" t="s">
        <v>405</v>
      </c>
      <c r="F205" s="186" t="s">
        <v>406</v>
      </c>
      <c r="G205" s="141"/>
      <c r="H205" s="91">
        <v>6083450.5200000005</v>
      </c>
      <c r="I205" s="39"/>
      <c r="J205" s="92">
        <v>6144285.0252</v>
      </c>
      <c r="K205" s="58"/>
      <c r="L205" s="92">
        <v>6205119.5304000005</v>
      </c>
      <c r="M205" s="93"/>
      <c r="W205" s="41"/>
    </row>
    <row r="206" spans="1:23" s="40" customFormat="1" ht="15" customHeight="1" x14ac:dyDescent="0.25">
      <c r="A206" s="106" t="s">
        <v>11</v>
      </c>
      <c r="B206" s="107"/>
      <c r="C206" s="63" t="s">
        <v>13</v>
      </c>
      <c r="D206" s="63" t="s">
        <v>13</v>
      </c>
      <c r="E206" s="177" t="s">
        <v>407</v>
      </c>
      <c r="F206" s="184" t="s">
        <v>408</v>
      </c>
      <c r="G206" s="136">
        <f>SUM(G207:G214)</f>
        <v>0</v>
      </c>
      <c r="H206" s="91">
        <v>19647251.939999998</v>
      </c>
      <c r="I206" s="39"/>
      <c r="J206" s="92">
        <v>19688569.396600001</v>
      </c>
      <c r="K206" s="58"/>
      <c r="L206" s="92">
        <v>19729886.8532</v>
      </c>
      <c r="M206" s="93"/>
      <c r="W206" s="41"/>
    </row>
    <row r="207" spans="1:23" s="40" customFormat="1" ht="15" customHeight="1" x14ac:dyDescent="0.25">
      <c r="A207" s="106"/>
      <c r="B207" s="107"/>
      <c r="C207" s="63" t="s">
        <v>13</v>
      </c>
      <c r="D207" s="63" t="s">
        <v>8</v>
      </c>
      <c r="E207" s="179" t="s">
        <v>409</v>
      </c>
      <c r="F207" s="180" t="s">
        <v>410</v>
      </c>
      <c r="G207" s="90"/>
      <c r="H207" s="91">
        <v>3072579</v>
      </c>
      <c r="I207" s="39"/>
      <c r="J207" s="92">
        <v>3072579</v>
      </c>
      <c r="K207" s="58"/>
      <c r="L207" s="92">
        <v>3072579</v>
      </c>
      <c r="M207" s="93"/>
      <c r="W207" s="41"/>
    </row>
    <row r="208" spans="1:23" s="40" customFormat="1" ht="15" customHeight="1" x14ac:dyDescent="0.25">
      <c r="A208" s="106"/>
      <c r="B208" s="107"/>
      <c r="C208" s="63" t="s">
        <v>13</v>
      </c>
      <c r="D208" s="63" t="s">
        <v>8</v>
      </c>
      <c r="E208" s="179" t="s">
        <v>411</v>
      </c>
      <c r="F208" s="180" t="s">
        <v>412</v>
      </c>
      <c r="G208" s="90"/>
      <c r="H208" s="91">
        <v>0</v>
      </c>
      <c r="I208" s="39"/>
      <c r="J208" s="92">
        <v>0</v>
      </c>
      <c r="K208" s="58"/>
      <c r="L208" s="92">
        <v>0</v>
      </c>
      <c r="M208" s="93"/>
      <c r="W208" s="41"/>
    </row>
    <row r="209" spans="1:23" s="40" customFormat="1" ht="15" customHeight="1" x14ac:dyDescent="0.25">
      <c r="A209" s="106"/>
      <c r="B209" s="107"/>
      <c r="C209" s="63" t="s">
        <v>13</v>
      </c>
      <c r="D209" s="63" t="s">
        <v>8</v>
      </c>
      <c r="E209" s="179" t="s">
        <v>413</v>
      </c>
      <c r="F209" s="180" t="s">
        <v>414</v>
      </c>
      <c r="G209" s="90"/>
      <c r="H209" s="91">
        <v>1638876</v>
      </c>
      <c r="I209" s="39"/>
      <c r="J209" s="92">
        <v>1638876</v>
      </c>
      <c r="K209" s="58"/>
      <c r="L209" s="92">
        <v>1638876</v>
      </c>
      <c r="M209" s="93"/>
      <c r="W209" s="41"/>
    </row>
    <row r="210" spans="1:23" s="40" customFormat="1" ht="15" customHeight="1" x14ac:dyDescent="0.25">
      <c r="A210" s="106"/>
      <c r="B210" s="107"/>
      <c r="C210" s="63" t="s">
        <v>13</v>
      </c>
      <c r="D210" s="63" t="s">
        <v>8</v>
      </c>
      <c r="E210" s="179" t="s">
        <v>415</v>
      </c>
      <c r="F210" s="180" t="s">
        <v>416</v>
      </c>
      <c r="G210" s="90"/>
      <c r="H210" s="91">
        <v>0</v>
      </c>
      <c r="I210" s="39"/>
      <c r="J210" s="92">
        <v>0</v>
      </c>
      <c r="K210" s="58"/>
      <c r="L210" s="92">
        <v>0</v>
      </c>
      <c r="M210" s="93"/>
      <c r="W210" s="41"/>
    </row>
    <row r="211" spans="1:23" s="40" customFormat="1" ht="15" customHeight="1" x14ac:dyDescent="0.25">
      <c r="A211" s="106"/>
      <c r="B211" s="107"/>
      <c r="C211" s="63" t="s">
        <v>13</v>
      </c>
      <c r="D211" s="63" t="s">
        <v>8</v>
      </c>
      <c r="E211" s="179" t="s">
        <v>417</v>
      </c>
      <c r="F211" s="180" t="s">
        <v>418</v>
      </c>
      <c r="G211" s="90"/>
      <c r="H211" s="91">
        <v>0</v>
      </c>
      <c r="I211" s="39"/>
      <c r="J211" s="92">
        <v>0</v>
      </c>
      <c r="K211" s="58"/>
      <c r="L211" s="92">
        <v>0</v>
      </c>
      <c r="M211" s="93"/>
      <c r="W211" s="41"/>
    </row>
    <row r="212" spans="1:23" s="40" customFormat="1" ht="15" customHeight="1" x14ac:dyDescent="0.25">
      <c r="A212" s="106"/>
      <c r="B212" s="107"/>
      <c r="C212" s="63" t="s">
        <v>13</v>
      </c>
      <c r="D212" s="63" t="s">
        <v>8</v>
      </c>
      <c r="E212" s="179" t="s">
        <v>419</v>
      </c>
      <c r="F212" s="180" t="s">
        <v>420</v>
      </c>
      <c r="G212" s="90"/>
      <c r="H212" s="91">
        <v>0</v>
      </c>
      <c r="I212" s="39"/>
      <c r="J212" s="92">
        <v>0</v>
      </c>
      <c r="K212" s="58"/>
      <c r="L212" s="92">
        <v>0</v>
      </c>
      <c r="M212" s="93"/>
      <c r="W212" s="41"/>
    </row>
    <row r="213" spans="1:23" s="40" customFormat="1" ht="15" customHeight="1" x14ac:dyDescent="0.25">
      <c r="A213" s="106"/>
      <c r="B213" s="107"/>
      <c r="C213" s="63" t="s">
        <v>13</v>
      </c>
      <c r="D213" s="63" t="s">
        <v>8</v>
      </c>
      <c r="E213" s="179" t="s">
        <v>421</v>
      </c>
      <c r="F213" s="180" t="s">
        <v>422</v>
      </c>
      <c r="G213" s="90"/>
      <c r="H213" s="91">
        <v>14935796.939999999</v>
      </c>
      <c r="I213" s="39"/>
      <c r="J213" s="92">
        <v>14977114.396599999</v>
      </c>
      <c r="K213" s="58"/>
      <c r="L213" s="92">
        <v>15018431.8532</v>
      </c>
      <c r="M213" s="93"/>
      <c r="W213" s="41"/>
    </row>
    <row r="214" spans="1:23" s="40" customFormat="1" ht="15" customHeight="1" x14ac:dyDescent="0.25">
      <c r="A214" s="106"/>
      <c r="B214" s="107"/>
      <c r="C214" s="63" t="s">
        <v>13</v>
      </c>
      <c r="D214" s="63" t="s">
        <v>8</v>
      </c>
      <c r="E214" s="179" t="s">
        <v>423</v>
      </c>
      <c r="F214" s="194" t="s">
        <v>424</v>
      </c>
      <c r="G214" s="90"/>
      <c r="H214" s="91">
        <v>0</v>
      </c>
      <c r="I214" s="39"/>
      <c r="J214" s="92">
        <v>0</v>
      </c>
      <c r="K214" s="58"/>
      <c r="L214" s="92">
        <v>0</v>
      </c>
      <c r="M214" s="93"/>
      <c r="W214" s="41"/>
    </row>
    <row r="215" spans="1:23" s="40" customFormat="1" ht="15" customHeight="1" x14ac:dyDescent="0.25">
      <c r="A215" s="106"/>
      <c r="B215" s="107"/>
      <c r="C215" s="63" t="s">
        <v>13</v>
      </c>
      <c r="D215" s="63" t="s">
        <v>8</v>
      </c>
      <c r="E215" s="177" t="s">
        <v>425</v>
      </c>
      <c r="F215" s="184" t="s">
        <v>426</v>
      </c>
      <c r="G215" s="141"/>
      <c r="H215" s="91">
        <v>0</v>
      </c>
      <c r="I215" s="39"/>
      <c r="J215" s="92">
        <v>0</v>
      </c>
      <c r="K215" s="58"/>
      <c r="L215" s="92">
        <v>0</v>
      </c>
      <c r="M215" s="93"/>
      <c r="W215" s="41"/>
    </row>
    <row r="216" spans="1:23" s="40" customFormat="1" ht="15" customHeight="1" x14ac:dyDescent="0.25">
      <c r="A216" s="106"/>
      <c r="B216" s="107"/>
      <c r="C216" s="63" t="s">
        <v>13</v>
      </c>
      <c r="D216" s="63" t="s">
        <v>8</v>
      </c>
      <c r="E216" s="179" t="s">
        <v>427</v>
      </c>
      <c r="F216" s="194" t="s">
        <v>428</v>
      </c>
      <c r="G216" s="90"/>
      <c r="H216" s="91">
        <v>0</v>
      </c>
      <c r="I216" s="39"/>
      <c r="J216" s="92">
        <v>0</v>
      </c>
      <c r="K216" s="58"/>
      <c r="L216" s="92">
        <v>0</v>
      </c>
      <c r="M216" s="93"/>
      <c r="W216" s="41"/>
    </row>
    <row r="217" spans="1:23" s="87" customFormat="1" ht="15" customHeight="1" x14ac:dyDescent="0.25">
      <c r="A217" s="70" t="s">
        <v>11</v>
      </c>
      <c r="B217" s="80"/>
      <c r="C217" s="63" t="s">
        <v>13</v>
      </c>
      <c r="D217" s="63" t="s">
        <v>13</v>
      </c>
      <c r="E217" s="174" t="s">
        <v>429</v>
      </c>
      <c r="F217" s="188" t="s">
        <v>430</v>
      </c>
      <c r="G217" s="193">
        <f>SUM(G218:G222)</f>
        <v>0</v>
      </c>
      <c r="H217" s="190">
        <v>34783051.789999999</v>
      </c>
      <c r="I217" s="39"/>
      <c r="J217" s="191">
        <v>34783051.789999999</v>
      </c>
      <c r="K217" s="58"/>
      <c r="L217" s="191">
        <v>34783051.789999999</v>
      </c>
      <c r="M217" s="115"/>
      <c r="W217" s="41"/>
    </row>
    <row r="218" spans="1:23" s="87" customFormat="1" ht="15" customHeight="1" x14ac:dyDescent="0.25">
      <c r="A218" s="70"/>
      <c r="B218" s="80" t="s">
        <v>7</v>
      </c>
      <c r="C218" s="63" t="s">
        <v>7</v>
      </c>
      <c r="D218" s="63" t="s">
        <v>8</v>
      </c>
      <c r="E218" s="177" t="s">
        <v>431</v>
      </c>
      <c r="F218" s="184" t="s">
        <v>432</v>
      </c>
      <c r="G218" s="141"/>
      <c r="H218" s="91">
        <v>2551046</v>
      </c>
      <c r="I218" s="39"/>
      <c r="J218" s="92">
        <v>2551046</v>
      </c>
      <c r="K218" s="58"/>
      <c r="L218" s="92">
        <v>2551046</v>
      </c>
      <c r="M218" s="93"/>
      <c r="W218" s="41"/>
    </row>
    <row r="219" spans="1:23" s="87" customFormat="1" ht="15" customHeight="1" x14ac:dyDescent="0.25">
      <c r="A219" s="70"/>
      <c r="B219" s="80"/>
      <c r="C219" s="63" t="s">
        <v>13</v>
      </c>
      <c r="D219" s="63" t="s">
        <v>8</v>
      </c>
      <c r="E219" s="177" t="s">
        <v>433</v>
      </c>
      <c r="F219" s="186" t="s">
        <v>434</v>
      </c>
      <c r="G219" s="141"/>
      <c r="H219" s="91">
        <v>0</v>
      </c>
      <c r="I219" s="39"/>
      <c r="J219" s="92">
        <v>0</v>
      </c>
      <c r="K219" s="58"/>
      <c r="L219" s="92">
        <v>0</v>
      </c>
      <c r="M219" s="93"/>
      <c r="W219" s="41"/>
    </row>
    <row r="220" spans="1:23" s="87" customFormat="1" ht="15" customHeight="1" x14ac:dyDescent="0.25">
      <c r="A220" s="70"/>
      <c r="B220" s="80" t="s">
        <v>141</v>
      </c>
      <c r="C220" s="63" t="s">
        <v>141</v>
      </c>
      <c r="D220" s="63" t="s">
        <v>8</v>
      </c>
      <c r="E220" s="177" t="s">
        <v>435</v>
      </c>
      <c r="F220" s="186" t="s">
        <v>436</v>
      </c>
      <c r="G220" s="141"/>
      <c r="H220" s="91">
        <v>0</v>
      </c>
      <c r="I220" s="39"/>
      <c r="J220" s="92">
        <v>0</v>
      </c>
      <c r="K220" s="58"/>
      <c r="L220" s="92">
        <v>0</v>
      </c>
      <c r="M220" s="93"/>
      <c r="W220" s="41"/>
    </row>
    <row r="221" spans="1:23" s="87" customFormat="1" ht="15" customHeight="1" x14ac:dyDescent="0.25">
      <c r="A221" s="70"/>
      <c r="B221" s="80"/>
      <c r="C221" s="63" t="s">
        <v>13</v>
      </c>
      <c r="D221" s="63" t="s">
        <v>8</v>
      </c>
      <c r="E221" s="177" t="s">
        <v>437</v>
      </c>
      <c r="F221" s="184" t="s">
        <v>438</v>
      </c>
      <c r="G221" s="141"/>
      <c r="H221" s="91">
        <v>32189508.77</v>
      </c>
      <c r="I221" s="39"/>
      <c r="J221" s="92">
        <v>32189508.77</v>
      </c>
      <c r="K221" s="58"/>
      <c r="L221" s="92">
        <v>32189508.77</v>
      </c>
      <c r="M221" s="93"/>
      <c r="W221" s="41"/>
    </row>
    <row r="222" spans="1:23" s="87" customFormat="1" ht="15" customHeight="1" x14ac:dyDescent="0.25">
      <c r="A222" s="70"/>
      <c r="B222" s="80"/>
      <c r="C222" s="63" t="s">
        <v>13</v>
      </c>
      <c r="D222" s="63" t="s">
        <v>8</v>
      </c>
      <c r="E222" s="177" t="s">
        <v>439</v>
      </c>
      <c r="F222" s="184" t="s">
        <v>440</v>
      </c>
      <c r="G222" s="141"/>
      <c r="H222" s="91">
        <v>42497.02</v>
      </c>
      <c r="I222" s="39"/>
      <c r="J222" s="92">
        <v>42497.02</v>
      </c>
      <c r="K222" s="58"/>
      <c r="L222" s="92">
        <v>42497.02</v>
      </c>
      <c r="M222" s="93"/>
      <c r="W222" s="41"/>
    </row>
    <row r="223" spans="1:23" s="87" customFormat="1" ht="15" customHeight="1" x14ac:dyDescent="0.25">
      <c r="A223" s="70" t="s">
        <v>11</v>
      </c>
      <c r="B223" s="80"/>
      <c r="C223" s="63" t="s">
        <v>13</v>
      </c>
      <c r="D223" s="63" t="s">
        <v>13</v>
      </c>
      <c r="E223" s="174" t="s">
        <v>441</v>
      </c>
      <c r="F223" s="192" t="s">
        <v>442</v>
      </c>
      <c r="G223" s="193">
        <f>SUM(G224:G227)</f>
        <v>0</v>
      </c>
      <c r="H223" s="190">
        <v>1510855.44</v>
      </c>
      <c r="I223" s="39"/>
      <c r="J223" s="191">
        <v>1510855.44</v>
      </c>
      <c r="K223" s="58"/>
      <c r="L223" s="191">
        <v>1510855.44</v>
      </c>
      <c r="M223" s="115"/>
      <c r="W223" s="41"/>
    </row>
    <row r="224" spans="1:23" s="87" customFormat="1" ht="15" customHeight="1" x14ac:dyDescent="0.25">
      <c r="A224" s="70"/>
      <c r="B224" s="80" t="s">
        <v>7</v>
      </c>
      <c r="C224" s="63" t="s">
        <v>7</v>
      </c>
      <c r="D224" s="63" t="s">
        <v>8</v>
      </c>
      <c r="E224" s="177" t="s">
        <v>443</v>
      </c>
      <c r="F224" s="184" t="s">
        <v>444</v>
      </c>
      <c r="G224" s="141"/>
      <c r="H224" s="91">
        <v>0</v>
      </c>
      <c r="I224" s="39"/>
      <c r="J224" s="92">
        <v>0</v>
      </c>
      <c r="K224" s="58"/>
      <c r="L224" s="92">
        <v>0</v>
      </c>
      <c r="M224" s="93"/>
      <c r="W224" s="41"/>
    </row>
    <row r="225" spans="1:23" s="87" customFormat="1" ht="15" customHeight="1" x14ac:dyDescent="0.25">
      <c r="A225" s="70"/>
      <c r="B225" s="80"/>
      <c r="C225" s="63" t="s">
        <v>13</v>
      </c>
      <c r="D225" s="63" t="s">
        <v>8</v>
      </c>
      <c r="E225" s="177" t="s">
        <v>445</v>
      </c>
      <c r="F225" s="184" t="s">
        <v>446</v>
      </c>
      <c r="G225" s="141"/>
      <c r="H225" s="91">
        <v>0</v>
      </c>
      <c r="I225" s="39"/>
      <c r="J225" s="92">
        <v>0</v>
      </c>
      <c r="K225" s="58"/>
      <c r="L225" s="92">
        <v>0</v>
      </c>
      <c r="M225" s="93"/>
      <c r="W225" s="41"/>
    </row>
    <row r="226" spans="1:23" s="40" customFormat="1" ht="15" customHeight="1" x14ac:dyDescent="0.25">
      <c r="A226" s="106"/>
      <c r="B226" s="107" t="s">
        <v>134</v>
      </c>
      <c r="C226" s="63" t="s">
        <v>134</v>
      </c>
      <c r="D226" s="63" t="s">
        <v>8</v>
      </c>
      <c r="E226" s="177" t="s">
        <v>447</v>
      </c>
      <c r="F226" s="186" t="s">
        <v>448</v>
      </c>
      <c r="G226" s="141"/>
      <c r="H226" s="91">
        <v>847.93</v>
      </c>
      <c r="I226" s="39"/>
      <c r="J226" s="92">
        <v>847.93</v>
      </c>
      <c r="K226" s="58"/>
      <c r="L226" s="92">
        <v>847.93</v>
      </c>
      <c r="M226" s="93"/>
      <c r="W226" s="41"/>
    </row>
    <row r="227" spans="1:23" s="40" customFormat="1" ht="15" customHeight="1" x14ac:dyDescent="0.25">
      <c r="A227" s="106"/>
      <c r="B227" s="107"/>
      <c r="C227" s="63" t="s">
        <v>13</v>
      </c>
      <c r="D227" s="63" t="s">
        <v>8</v>
      </c>
      <c r="E227" s="177" t="s">
        <v>449</v>
      </c>
      <c r="F227" s="184" t="s">
        <v>450</v>
      </c>
      <c r="G227" s="141"/>
      <c r="H227" s="91">
        <v>1510007.51</v>
      </c>
      <c r="I227" s="39"/>
      <c r="J227" s="92">
        <v>1510007.51</v>
      </c>
      <c r="K227" s="58"/>
      <c r="L227" s="92">
        <v>1510007.51</v>
      </c>
      <c r="M227" s="93"/>
      <c r="W227" s="41"/>
    </row>
    <row r="228" spans="1:23" s="40" customFormat="1" ht="15" customHeight="1" x14ac:dyDescent="0.25">
      <c r="A228" s="106" t="s">
        <v>11</v>
      </c>
      <c r="B228" s="107"/>
      <c r="C228" s="63" t="s">
        <v>13</v>
      </c>
      <c r="D228" s="63" t="s">
        <v>13</v>
      </c>
      <c r="E228" s="174" t="s">
        <v>451</v>
      </c>
      <c r="F228" s="192" t="s">
        <v>452</v>
      </c>
      <c r="G228" s="193">
        <f>SUM(G229:G232)</f>
        <v>0</v>
      </c>
      <c r="H228" s="190">
        <v>5226134.54</v>
      </c>
      <c r="I228" s="39"/>
      <c r="J228" s="191">
        <v>5278395.8854</v>
      </c>
      <c r="K228" s="58"/>
      <c r="L228" s="191">
        <v>5330657.2308</v>
      </c>
      <c r="M228" s="115"/>
      <c r="W228" s="41"/>
    </row>
    <row r="229" spans="1:23" s="40" customFormat="1" ht="15" customHeight="1" x14ac:dyDescent="0.25">
      <c r="A229" s="106"/>
      <c r="B229" s="107" t="s">
        <v>7</v>
      </c>
      <c r="C229" s="63" t="s">
        <v>7</v>
      </c>
      <c r="D229" s="63" t="s">
        <v>8</v>
      </c>
      <c r="E229" s="177" t="s">
        <v>453</v>
      </c>
      <c r="F229" s="186" t="s">
        <v>454</v>
      </c>
      <c r="G229" s="141"/>
      <c r="H229" s="91">
        <v>0</v>
      </c>
      <c r="I229" s="39"/>
      <c r="J229" s="92">
        <v>0</v>
      </c>
      <c r="K229" s="58"/>
      <c r="L229" s="92">
        <v>0</v>
      </c>
      <c r="M229" s="93"/>
      <c r="W229" s="41"/>
    </row>
    <row r="230" spans="1:23" s="40" customFormat="1" ht="15" customHeight="1" x14ac:dyDescent="0.25">
      <c r="A230" s="106"/>
      <c r="B230" s="107"/>
      <c r="C230" s="63" t="s">
        <v>13</v>
      </c>
      <c r="D230" s="63" t="s">
        <v>8</v>
      </c>
      <c r="E230" s="177" t="s">
        <v>455</v>
      </c>
      <c r="F230" s="186" t="s">
        <v>456</v>
      </c>
      <c r="G230" s="141"/>
      <c r="H230" s="91">
        <v>0</v>
      </c>
      <c r="I230" s="39"/>
      <c r="J230" s="92">
        <v>0</v>
      </c>
      <c r="K230" s="58"/>
      <c r="L230" s="92">
        <v>0</v>
      </c>
      <c r="M230" s="93"/>
      <c r="W230" s="41"/>
    </row>
    <row r="231" spans="1:23" s="40" customFormat="1" ht="15" customHeight="1" x14ac:dyDescent="0.25">
      <c r="A231" s="106"/>
      <c r="B231" s="107" t="s">
        <v>134</v>
      </c>
      <c r="C231" s="63" t="s">
        <v>134</v>
      </c>
      <c r="D231" s="63" t="s">
        <v>8</v>
      </c>
      <c r="E231" s="177" t="s">
        <v>457</v>
      </c>
      <c r="F231" s="186" t="s">
        <v>458</v>
      </c>
      <c r="G231" s="141"/>
      <c r="H231" s="91">
        <v>0</v>
      </c>
      <c r="I231" s="39"/>
      <c r="J231" s="92">
        <v>0</v>
      </c>
      <c r="K231" s="58"/>
      <c r="L231" s="92">
        <v>0</v>
      </c>
      <c r="M231" s="93"/>
      <c r="W231" s="41"/>
    </row>
    <row r="232" spans="1:23" s="40" customFormat="1" ht="15" customHeight="1" x14ac:dyDescent="0.25">
      <c r="A232" s="106"/>
      <c r="B232" s="107"/>
      <c r="C232" s="63" t="s">
        <v>13</v>
      </c>
      <c r="D232" s="63" t="s">
        <v>8</v>
      </c>
      <c r="E232" s="177" t="s">
        <v>459</v>
      </c>
      <c r="F232" s="186" t="s">
        <v>460</v>
      </c>
      <c r="G232" s="141"/>
      <c r="H232" s="91">
        <v>5226134.54</v>
      </c>
      <c r="I232" s="39"/>
      <c r="J232" s="92">
        <v>5278395.8854</v>
      </c>
      <c r="K232" s="58"/>
      <c r="L232" s="92">
        <v>5330657.2308</v>
      </c>
      <c r="M232" s="93"/>
      <c r="W232" s="41"/>
    </row>
    <row r="233" spans="1:23" s="40" customFormat="1" ht="15" customHeight="1" x14ac:dyDescent="0.25">
      <c r="A233" s="106" t="s">
        <v>11</v>
      </c>
      <c r="B233" s="107"/>
      <c r="C233" s="63" t="s">
        <v>13</v>
      </c>
      <c r="D233" s="63" t="s">
        <v>13</v>
      </c>
      <c r="E233" s="174" t="s">
        <v>461</v>
      </c>
      <c r="F233" s="192" t="s">
        <v>462</v>
      </c>
      <c r="G233" s="193">
        <f>SUM(G234:G237)</f>
        <v>0</v>
      </c>
      <c r="H233" s="190">
        <v>100362775</v>
      </c>
      <c r="I233" s="39"/>
      <c r="J233" s="191">
        <v>100362775</v>
      </c>
      <c r="K233" s="58"/>
      <c r="L233" s="191">
        <v>100362775</v>
      </c>
      <c r="M233" s="115"/>
      <c r="W233" s="41"/>
    </row>
    <row r="234" spans="1:23" s="40" customFormat="1" ht="15" customHeight="1" x14ac:dyDescent="0.25">
      <c r="A234" s="106"/>
      <c r="B234" s="107" t="s">
        <v>7</v>
      </c>
      <c r="C234" s="63" t="s">
        <v>7</v>
      </c>
      <c r="D234" s="63" t="s">
        <v>8</v>
      </c>
      <c r="E234" s="177" t="s">
        <v>463</v>
      </c>
      <c r="F234" s="184" t="s">
        <v>464</v>
      </c>
      <c r="G234" s="141"/>
      <c r="H234" s="91">
        <v>51056752</v>
      </c>
      <c r="I234" s="39"/>
      <c r="J234" s="92">
        <v>51056752</v>
      </c>
      <c r="K234" s="58"/>
      <c r="L234" s="92">
        <v>51056752</v>
      </c>
      <c r="M234" s="93"/>
      <c r="W234" s="41"/>
    </row>
    <row r="235" spans="1:23" s="40" customFormat="1" ht="15" customHeight="1" x14ac:dyDescent="0.25">
      <c r="A235" s="106"/>
      <c r="B235" s="107"/>
      <c r="C235" s="63" t="s">
        <v>13</v>
      </c>
      <c r="D235" s="63" t="s">
        <v>8</v>
      </c>
      <c r="E235" s="177" t="s">
        <v>465</v>
      </c>
      <c r="F235" s="184" t="s">
        <v>466</v>
      </c>
      <c r="G235" s="141"/>
      <c r="H235" s="91">
        <v>0</v>
      </c>
      <c r="I235" s="39"/>
      <c r="J235" s="92">
        <v>0</v>
      </c>
      <c r="K235" s="58"/>
      <c r="L235" s="92">
        <v>0</v>
      </c>
      <c r="M235" s="93"/>
      <c r="W235" s="41"/>
    </row>
    <row r="236" spans="1:23" s="40" customFormat="1" ht="15" customHeight="1" x14ac:dyDescent="0.25">
      <c r="A236" s="106"/>
      <c r="B236" s="107" t="s">
        <v>134</v>
      </c>
      <c r="C236" s="63" t="s">
        <v>134</v>
      </c>
      <c r="D236" s="63" t="s">
        <v>8</v>
      </c>
      <c r="E236" s="177" t="s">
        <v>467</v>
      </c>
      <c r="F236" s="184" t="s">
        <v>468</v>
      </c>
      <c r="G236" s="141"/>
      <c r="H236" s="91">
        <v>25961741</v>
      </c>
      <c r="I236" s="39"/>
      <c r="J236" s="92">
        <v>25961741</v>
      </c>
      <c r="K236" s="58"/>
      <c r="L236" s="92">
        <v>25961741</v>
      </c>
      <c r="M236" s="93"/>
      <c r="W236" s="41"/>
    </row>
    <row r="237" spans="1:23" s="40" customFormat="1" ht="15" customHeight="1" x14ac:dyDescent="0.25">
      <c r="A237" s="106" t="s">
        <v>11</v>
      </c>
      <c r="B237" s="107"/>
      <c r="C237" s="63" t="s">
        <v>13</v>
      </c>
      <c r="D237" s="63" t="s">
        <v>13</v>
      </c>
      <c r="E237" s="177" t="s">
        <v>469</v>
      </c>
      <c r="F237" s="186" t="s">
        <v>470</v>
      </c>
      <c r="G237" s="195">
        <f>SUM(G238:G242)</f>
        <v>0</v>
      </c>
      <c r="H237" s="91">
        <v>23344282</v>
      </c>
      <c r="I237" s="39"/>
      <c r="J237" s="92">
        <v>23344282</v>
      </c>
      <c r="K237" s="58"/>
      <c r="L237" s="92">
        <v>23344282</v>
      </c>
      <c r="M237" s="93"/>
      <c r="W237" s="41"/>
    </row>
    <row r="238" spans="1:23" s="40" customFormat="1" ht="15" customHeight="1" x14ac:dyDescent="0.25">
      <c r="A238" s="106"/>
      <c r="B238" s="107"/>
      <c r="C238" s="63" t="s">
        <v>13</v>
      </c>
      <c r="D238" s="63" t="s">
        <v>8</v>
      </c>
      <c r="E238" s="179" t="s">
        <v>471</v>
      </c>
      <c r="F238" s="194" t="s">
        <v>472</v>
      </c>
      <c r="G238" s="90"/>
      <c r="H238" s="91">
        <v>9186613</v>
      </c>
      <c r="I238" s="39"/>
      <c r="J238" s="92">
        <v>9186613</v>
      </c>
      <c r="K238" s="58"/>
      <c r="L238" s="92">
        <v>9186613</v>
      </c>
      <c r="M238" s="93"/>
      <c r="W238" s="41"/>
    </row>
    <row r="239" spans="1:23" s="40" customFormat="1" ht="15" customHeight="1" x14ac:dyDescent="0.25">
      <c r="A239" s="106"/>
      <c r="B239" s="107"/>
      <c r="C239" s="63" t="s">
        <v>13</v>
      </c>
      <c r="D239" s="63" t="s">
        <v>8</v>
      </c>
      <c r="E239" s="179" t="s">
        <v>473</v>
      </c>
      <c r="F239" s="194" t="s">
        <v>474</v>
      </c>
      <c r="G239" s="90"/>
      <c r="H239" s="91">
        <v>4740012</v>
      </c>
      <c r="I239" s="39"/>
      <c r="J239" s="92">
        <v>4740012</v>
      </c>
      <c r="K239" s="58"/>
      <c r="L239" s="92">
        <v>4740012</v>
      </c>
      <c r="M239" s="93"/>
      <c r="W239" s="41"/>
    </row>
    <row r="240" spans="1:23" s="40" customFormat="1" ht="15" customHeight="1" x14ac:dyDescent="0.25">
      <c r="A240" s="106"/>
      <c r="B240" s="107"/>
      <c r="C240" s="63" t="s">
        <v>13</v>
      </c>
      <c r="D240" s="63" t="s">
        <v>8</v>
      </c>
      <c r="E240" s="179" t="s">
        <v>475</v>
      </c>
      <c r="F240" s="194" t="s">
        <v>476</v>
      </c>
      <c r="G240" s="90"/>
      <c r="H240" s="91">
        <v>9417657</v>
      </c>
      <c r="I240" s="39"/>
      <c r="J240" s="92">
        <v>9417657</v>
      </c>
      <c r="K240" s="58"/>
      <c r="L240" s="92">
        <v>9417657</v>
      </c>
      <c r="M240" s="93"/>
      <c r="W240" s="41"/>
    </row>
    <row r="241" spans="1:23" s="40" customFormat="1" ht="15" customHeight="1" x14ac:dyDescent="0.25">
      <c r="A241" s="106"/>
      <c r="B241" s="107"/>
      <c r="C241" s="63" t="s">
        <v>13</v>
      </c>
      <c r="D241" s="63" t="s">
        <v>8</v>
      </c>
      <c r="E241" s="179" t="s">
        <v>477</v>
      </c>
      <c r="F241" s="194" t="s">
        <v>478</v>
      </c>
      <c r="G241" s="90"/>
      <c r="H241" s="91">
        <v>0</v>
      </c>
      <c r="I241" s="39"/>
      <c r="J241" s="92">
        <v>0</v>
      </c>
      <c r="K241" s="58"/>
      <c r="L241" s="92">
        <v>0</v>
      </c>
      <c r="M241" s="93"/>
      <c r="W241" s="41"/>
    </row>
    <row r="242" spans="1:23" s="40" customFormat="1" ht="15" customHeight="1" x14ac:dyDescent="0.25">
      <c r="A242" s="106"/>
      <c r="B242" s="107"/>
      <c r="C242" s="63" t="s">
        <v>13</v>
      </c>
      <c r="D242" s="63" t="s">
        <v>8</v>
      </c>
      <c r="E242" s="177" t="s">
        <v>479</v>
      </c>
      <c r="F242" s="186" t="s">
        <v>480</v>
      </c>
      <c r="G242" s="141"/>
      <c r="H242" s="91">
        <v>0</v>
      </c>
      <c r="I242" s="39"/>
      <c r="J242" s="92">
        <v>0</v>
      </c>
      <c r="K242" s="58"/>
      <c r="L242" s="92">
        <v>0</v>
      </c>
      <c r="M242" s="93"/>
      <c r="W242" s="41"/>
    </row>
    <row r="243" spans="1:23" s="40" customFormat="1" ht="15" customHeight="1" x14ac:dyDescent="0.25">
      <c r="A243" s="106" t="s">
        <v>11</v>
      </c>
      <c r="B243" s="107"/>
      <c r="C243" s="63" t="s">
        <v>13</v>
      </c>
      <c r="D243" s="63" t="s">
        <v>13</v>
      </c>
      <c r="E243" s="174" t="s">
        <v>481</v>
      </c>
      <c r="F243" s="192" t="s">
        <v>482</v>
      </c>
      <c r="G243" s="193">
        <f>SUM(G244:G248)</f>
        <v>0</v>
      </c>
      <c r="H243" s="190">
        <v>19903552.080000002</v>
      </c>
      <c r="I243" s="39"/>
      <c r="J243" s="191">
        <v>19903552.080000002</v>
      </c>
      <c r="K243" s="58"/>
      <c r="L243" s="191">
        <v>19903552.080000002</v>
      </c>
      <c r="M243" s="115"/>
      <c r="W243" s="41"/>
    </row>
    <row r="244" spans="1:23" s="40" customFormat="1" ht="15" customHeight="1" x14ac:dyDescent="0.25">
      <c r="A244" s="106"/>
      <c r="B244" s="107" t="s">
        <v>7</v>
      </c>
      <c r="C244" s="63" t="s">
        <v>7</v>
      </c>
      <c r="D244" s="63" t="s">
        <v>8</v>
      </c>
      <c r="E244" s="177" t="s">
        <v>483</v>
      </c>
      <c r="F244" s="186" t="s">
        <v>484</v>
      </c>
      <c r="G244" s="141"/>
      <c r="H244" s="91">
        <v>0</v>
      </c>
      <c r="I244" s="39"/>
      <c r="J244" s="92">
        <v>0</v>
      </c>
      <c r="K244" s="58"/>
      <c r="L244" s="92">
        <v>0</v>
      </c>
      <c r="M244" s="93"/>
      <c r="W244" s="41"/>
    </row>
    <row r="245" spans="1:23" s="87" customFormat="1" ht="15" customHeight="1" x14ac:dyDescent="0.25">
      <c r="A245" s="70"/>
      <c r="B245" s="80"/>
      <c r="C245" s="63" t="s">
        <v>13</v>
      </c>
      <c r="D245" s="63" t="s">
        <v>8</v>
      </c>
      <c r="E245" s="177" t="s">
        <v>485</v>
      </c>
      <c r="F245" s="186" t="s">
        <v>486</v>
      </c>
      <c r="G245" s="141"/>
      <c r="H245" s="91">
        <v>0</v>
      </c>
      <c r="I245" s="39"/>
      <c r="J245" s="92">
        <v>0</v>
      </c>
      <c r="K245" s="58"/>
      <c r="L245" s="92">
        <v>0</v>
      </c>
      <c r="M245" s="93"/>
      <c r="W245" s="41"/>
    </row>
    <row r="246" spans="1:23" s="87" customFormat="1" ht="15" customHeight="1" x14ac:dyDescent="0.25">
      <c r="A246" s="70"/>
      <c r="B246" s="80" t="s">
        <v>141</v>
      </c>
      <c r="C246" s="63" t="s">
        <v>141</v>
      </c>
      <c r="D246" s="63" t="s">
        <v>8</v>
      </c>
      <c r="E246" s="177" t="s">
        <v>487</v>
      </c>
      <c r="F246" s="186" t="s">
        <v>488</v>
      </c>
      <c r="G246" s="141"/>
      <c r="H246" s="91">
        <v>0</v>
      </c>
      <c r="I246" s="39"/>
      <c r="J246" s="92">
        <v>0</v>
      </c>
      <c r="K246" s="58"/>
      <c r="L246" s="92">
        <v>0</v>
      </c>
      <c r="M246" s="93"/>
      <c r="W246" s="41"/>
    </row>
    <row r="247" spans="1:23" s="87" customFormat="1" ht="15" customHeight="1" x14ac:dyDescent="0.25">
      <c r="A247" s="70"/>
      <c r="B247" s="80"/>
      <c r="C247" s="63" t="s">
        <v>13</v>
      </c>
      <c r="D247" s="63" t="s">
        <v>8</v>
      </c>
      <c r="E247" s="177" t="s">
        <v>489</v>
      </c>
      <c r="F247" s="186" t="s">
        <v>490</v>
      </c>
      <c r="G247" s="141"/>
      <c r="H247" s="91">
        <v>18874706.420000002</v>
      </c>
      <c r="I247" s="39"/>
      <c r="J247" s="92">
        <v>18874706.420000002</v>
      </c>
      <c r="K247" s="58"/>
      <c r="L247" s="92">
        <v>18874706.420000002</v>
      </c>
      <c r="M247" s="93"/>
      <c r="W247" s="41"/>
    </row>
    <row r="248" spans="1:23" s="87" customFormat="1" ht="15" customHeight="1" x14ac:dyDescent="0.25">
      <c r="A248" s="70"/>
      <c r="B248" s="80"/>
      <c r="C248" s="63" t="s">
        <v>13</v>
      </c>
      <c r="D248" s="63" t="s">
        <v>8</v>
      </c>
      <c r="E248" s="177" t="s">
        <v>491</v>
      </c>
      <c r="F248" s="186" t="s">
        <v>492</v>
      </c>
      <c r="G248" s="141"/>
      <c r="H248" s="91">
        <v>1028845.66</v>
      </c>
      <c r="I248" s="39"/>
      <c r="J248" s="92">
        <v>1028845.66</v>
      </c>
      <c r="K248" s="58"/>
      <c r="L248" s="92">
        <v>1028845.66</v>
      </c>
      <c r="M248" s="93"/>
      <c r="W248" s="41"/>
    </row>
    <row r="249" spans="1:23" s="87" customFormat="1" ht="15" customHeight="1" x14ac:dyDescent="0.25">
      <c r="A249" s="70" t="s">
        <v>11</v>
      </c>
      <c r="B249" s="80"/>
      <c r="C249" s="63" t="s">
        <v>13</v>
      </c>
      <c r="D249" s="63" t="s">
        <v>13</v>
      </c>
      <c r="E249" s="174" t="s">
        <v>493</v>
      </c>
      <c r="F249" s="192" t="s">
        <v>494</v>
      </c>
      <c r="G249" s="193">
        <f>SUM(G250:G255)</f>
        <v>0</v>
      </c>
      <c r="H249" s="190">
        <v>10814031</v>
      </c>
      <c r="I249" s="39"/>
      <c r="J249" s="191">
        <v>10814031</v>
      </c>
      <c r="K249" s="58"/>
      <c r="L249" s="191">
        <v>10814031</v>
      </c>
      <c r="M249" s="115"/>
      <c r="W249" s="41"/>
    </row>
    <row r="250" spans="1:23" s="87" customFormat="1" ht="15" customHeight="1" x14ac:dyDescent="0.25">
      <c r="A250" s="70"/>
      <c r="B250" s="80" t="s">
        <v>7</v>
      </c>
      <c r="C250" s="63" t="s">
        <v>7</v>
      </c>
      <c r="D250" s="63" t="s">
        <v>8</v>
      </c>
      <c r="E250" s="177" t="s">
        <v>495</v>
      </c>
      <c r="F250" s="186" t="s">
        <v>496</v>
      </c>
      <c r="G250" s="141"/>
      <c r="H250" s="91">
        <v>8010057</v>
      </c>
      <c r="I250" s="39"/>
      <c r="J250" s="92">
        <v>8010057</v>
      </c>
      <c r="K250" s="58"/>
      <c r="L250" s="92">
        <v>8010057</v>
      </c>
      <c r="M250" s="93"/>
      <c r="W250" s="41"/>
    </row>
    <row r="251" spans="1:23" s="87" customFormat="1" ht="15" customHeight="1" x14ac:dyDescent="0.25">
      <c r="A251" s="70"/>
      <c r="B251" s="80"/>
      <c r="C251" s="63" t="s">
        <v>13</v>
      </c>
      <c r="D251" s="63" t="s">
        <v>8</v>
      </c>
      <c r="E251" s="177" t="s">
        <v>497</v>
      </c>
      <c r="F251" s="186" t="s">
        <v>498</v>
      </c>
      <c r="G251" s="141"/>
      <c r="H251" s="91">
        <v>0</v>
      </c>
      <c r="I251" s="39"/>
      <c r="J251" s="92">
        <v>0</v>
      </c>
      <c r="K251" s="58"/>
      <c r="L251" s="92">
        <v>0</v>
      </c>
      <c r="M251" s="93"/>
      <c r="W251" s="41"/>
    </row>
    <row r="252" spans="1:23" s="87" customFormat="1" ht="15" customHeight="1" x14ac:dyDescent="0.25">
      <c r="A252" s="70"/>
      <c r="B252" s="80" t="s">
        <v>134</v>
      </c>
      <c r="C252" s="63" t="s">
        <v>134</v>
      </c>
      <c r="D252" s="63" t="s">
        <v>8</v>
      </c>
      <c r="E252" s="177" t="s">
        <v>499</v>
      </c>
      <c r="F252" s="186" t="s">
        <v>500</v>
      </c>
      <c r="G252" s="141"/>
      <c r="H252" s="91">
        <v>1512643</v>
      </c>
      <c r="I252" s="39"/>
      <c r="J252" s="92">
        <v>1512643</v>
      </c>
      <c r="K252" s="58"/>
      <c r="L252" s="92">
        <v>1512643</v>
      </c>
      <c r="M252" s="93"/>
      <c r="W252" s="41"/>
    </row>
    <row r="253" spans="1:23" s="87" customFormat="1" ht="15" customHeight="1" x14ac:dyDescent="0.25">
      <c r="A253" s="70"/>
      <c r="B253" s="80"/>
      <c r="C253" s="63" t="s">
        <v>13</v>
      </c>
      <c r="D253" s="63" t="s">
        <v>8</v>
      </c>
      <c r="E253" s="177" t="s">
        <v>501</v>
      </c>
      <c r="F253" s="186" t="s">
        <v>502</v>
      </c>
      <c r="G253" s="141"/>
      <c r="H253" s="91">
        <v>1291331</v>
      </c>
      <c r="I253" s="39"/>
      <c r="J253" s="92">
        <v>1291331</v>
      </c>
      <c r="K253" s="58"/>
      <c r="L253" s="92">
        <v>1291331</v>
      </c>
      <c r="M253" s="93"/>
      <c r="W253" s="41"/>
    </row>
    <row r="254" spans="1:23" s="87" customFormat="1" ht="15" customHeight="1" x14ac:dyDescent="0.25">
      <c r="A254" s="70"/>
      <c r="B254" s="80"/>
      <c r="C254" s="63" t="s">
        <v>13</v>
      </c>
      <c r="D254" s="63" t="s">
        <v>8</v>
      </c>
      <c r="E254" s="177" t="s">
        <v>503</v>
      </c>
      <c r="F254" s="186" t="s">
        <v>504</v>
      </c>
      <c r="G254" s="141"/>
      <c r="H254" s="91">
        <v>0</v>
      </c>
      <c r="I254" s="39"/>
      <c r="J254" s="92">
        <v>0</v>
      </c>
      <c r="K254" s="58"/>
      <c r="L254" s="92">
        <v>0</v>
      </c>
      <c r="M254" s="93"/>
      <c r="W254" s="41"/>
    </row>
    <row r="255" spans="1:23" s="87" customFormat="1" ht="15" customHeight="1" x14ac:dyDescent="0.25">
      <c r="A255" s="70"/>
      <c r="B255" s="80"/>
      <c r="C255" s="63" t="s">
        <v>13</v>
      </c>
      <c r="D255" s="63" t="s">
        <v>8</v>
      </c>
      <c r="E255" s="177" t="s">
        <v>505</v>
      </c>
      <c r="F255" s="186" t="s">
        <v>506</v>
      </c>
      <c r="G255" s="141"/>
      <c r="H255" s="91">
        <v>0</v>
      </c>
      <c r="I255" s="39"/>
      <c r="J255" s="92">
        <v>0</v>
      </c>
      <c r="K255" s="58"/>
      <c r="L255" s="92">
        <v>0</v>
      </c>
      <c r="M255" s="93"/>
      <c r="W255" s="41"/>
    </row>
    <row r="256" spans="1:23" s="87" customFormat="1" ht="15" customHeight="1" x14ac:dyDescent="0.25">
      <c r="A256" s="70" t="s">
        <v>11</v>
      </c>
      <c r="B256" s="80"/>
      <c r="C256" s="63" t="s">
        <v>13</v>
      </c>
      <c r="D256" s="63" t="s">
        <v>13</v>
      </c>
      <c r="E256" s="174" t="s">
        <v>507</v>
      </c>
      <c r="F256" s="192" t="s">
        <v>508</v>
      </c>
      <c r="G256" s="196">
        <f>SUM(G257:G261)</f>
        <v>0</v>
      </c>
      <c r="H256" s="197">
        <v>2768076.68</v>
      </c>
      <c r="I256" s="39"/>
      <c r="J256" s="198">
        <v>2768076.68</v>
      </c>
      <c r="K256" s="58"/>
      <c r="L256" s="198">
        <v>2768076.68</v>
      </c>
      <c r="M256" s="69"/>
      <c r="W256" s="41"/>
    </row>
    <row r="257" spans="1:23" s="87" customFormat="1" ht="15" customHeight="1" x14ac:dyDescent="0.25">
      <c r="A257" s="70"/>
      <c r="B257" s="80" t="s">
        <v>7</v>
      </c>
      <c r="C257" s="63" t="s">
        <v>7</v>
      </c>
      <c r="D257" s="63" t="s">
        <v>8</v>
      </c>
      <c r="E257" s="177" t="s">
        <v>509</v>
      </c>
      <c r="F257" s="186" t="s">
        <v>510</v>
      </c>
      <c r="G257" s="141"/>
      <c r="H257" s="91">
        <v>14087</v>
      </c>
      <c r="I257" s="39"/>
      <c r="J257" s="92">
        <v>14087</v>
      </c>
      <c r="K257" s="58"/>
      <c r="L257" s="92">
        <v>14087</v>
      </c>
      <c r="M257" s="93"/>
      <c r="W257" s="41"/>
    </row>
    <row r="258" spans="1:23" s="87" customFormat="1" ht="15" customHeight="1" x14ac:dyDescent="0.25">
      <c r="A258" s="70"/>
      <c r="B258" s="80"/>
      <c r="C258" s="63" t="s">
        <v>13</v>
      </c>
      <c r="D258" s="63" t="s">
        <v>8</v>
      </c>
      <c r="E258" s="177" t="s">
        <v>511</v>
      </c>
      <c r="F258" s="186" t="s">
        <v>512</v>
      </c>
      <c r="G258" s="141"/>
      <c r="H258" s="91">
        <v>0</v>
      </c>
      <c r="I258" s="39"/>
      <c r="J258" s="92">
        <v>0</v>
      </c>
      <c r="K258" s="58"/>
      <c r="L258" s="92">
        <v>0</v>
      </c>
      <c r="M258" s="93"/>
      <c r="W258" s="41"/>
    </row>
    <row r="259" spans="1:23" s="87" customFormat="1" ht="15" customHeight="1" x14ac:dyDescent="0.25">
      <c r="A259" s="70"/>
      <c r="B259" s="80" t="s">
        <v>134</v>
      </c>
      <c r="C259" s="63" t="s">
        <v>134</v>
      </c>
      <c r="D259" s="63" t="s">
        <v>8</v>
      </c>
      <c r="E259" s="177" t="s">
        <v>513</v>
      </c>
      <c r="F259" s="186" t="s">
        <v>514</v>
      </c>
      <c r="G259" s="141"/>
      <c r="H259" s="91">
        <v>146395</v>
      </c>
      <c r="I259" s="39"/>
      <c r="J259" s="92">
        <v>146395</v>
      </c>
      <c r="K259" s="58"/>
      <c r="L259" s="92">
        <v>146395</v>
      </c>
      <c r="M259" s="93"/>
      <c r="W259" s="41"/>
    </row>
    <row r="260" spans="1:23" s="87" customFormat="1" ht="15" customHeight="1" x14ac:dyDescent="0.25">
      <c r="A260" s="70"/>
      <c r="B260" s="80"/>
      <c r="C260" s="63" t="s">
        <v>13</v>
      </c>
      <c r="D260" s="63" t="s">
        <v>8</v>
      </c>
      <c r="E260" s="177" t="s">
        <v>515</v>
      </c>
      <c r="F260" s="186" t="s">
        <v>516</v>
      </c>
      <c r="G260" s="141"/>
      <c r="H260" s="91">
        <v>2607594.6800000002</v>
      </c>
      <c r="I260" s="39"/>
      <c r="J260" s="92">
        <v>2607594.6800000002</v>
      </c>
      <c r="K260" s="58"/>
      <c r="L260" s="92">
        <v>2607594.6800000002</v>
      </c>
      <c r="M260" s="93"/>
      <c r="W260" s="41"/>
    </row>
    <row r="261" spans="1:23" s="87" customFormat="1" ht="15" customHeight="1" x14ac:dyDescent="0.25">
      <c r="A261" s="70"/>
      <c r="B261" s="80"/>
      <c r="C261" s="63" t="s">
        <v>13</v>
      </c>
      <c r="D261" s="63" t="s">
        <v>8</v>
      </c>
      <c r="E261" s="177" t="s">
        <v>517</v>
      </c>
      <c r="F261" s="186" t="s">
        <v>518</v>
      </c>
      <c r="G261" s="141"/>
      <c r="H261" s="91">
        <v>0</v>
      </c>
      <c r="I261" s="39"/>
      <c r="J261" s="92">
        <v>0</v>
      </c>
      <c r="K261" s="58"/>
      <c r="L261" s="92">
        <v>0</v>
      </c>
      <c r="M261" s="93"/>
      <c r="W261" s="41"/>
    </row>
    <row r="262" spans="1:23" s="87" customFormat="1" ht="15" customHeight="1" x14ac:dyDescent="0.25">
      <c r="A262" s="70" t="s">
        <v>11</v>
      </c>
      <c r="B262" s="80"/>
      <c r="C262" s="63" t="s">
        <v>13</v>
      </c>
      <c r="D262" s="63" t="s">
        <v>13</v>
      </c>
      <c r="E262" s="174" t="s">
        <v>519</v>
      </c>
      <c r="F262" s="192" t="s">
        <v>520</v>
      </c>
      <c r="G262" s="196">
        <f>SUM(G263:G266)</f>
        <v>0</v>
      </c>
      <c r="H262" s="197">
        <v>9821410.2799999993</v>
      </c>
      <c r="I262" s="39"/>
      <c r="J262" s="198">
        <v>9821410.2799999993</v>
      </c>
      <c r="K262" s="58"/>
      <c r="L262" s="198">
        <v>9821410.2799999993</v>
      </c>
      <c r="M262" s="69"/>
      <c r="W262" s="41"/>
    </row>
    <row r="263" spans="1:23" s="87" customFormat="1" ht="15" customHeight="1" x14ac:dyDescent="0.25">
      <c r="A263" s="70"/>
      <c r="B263" s="80" t="s">
        <v>7</v>
      </c>
      <c r="C263" s="63" t="s">
        <v>7</v>
      </c>
      <c r="D263" s="63" t="s">
        <v>8</v>
      </c>
      <c r="E263" s="177" t="s">
        <v>521</v>
      </c>
      <c r="F263" s="186" t="s">
        <v>522</v>
      </c>
      <c r="G263" s="141"/>
      <c r="H263" s="91">
        <v>0</v>
      </c>
      <c r="I263" s="39"/>
      <c r="J263" s="92">
        <v>0</v>
      </c>
      <c r="K263" s="58"/>
      <c r="L263" s="92">
        <v>0</v>
      </c>
      <c r="M263" s="93"/>
      <c r="W263" s="41"/>
    </row>
    <row r="264" spans="1:23" s="87" customFormat="1" ht="15" customHeight="1" x14ac:dyDescent="0.25">
      <c r="A264" s="70"/>
      <c r="B264" s="80"/>
      <c r="C264" s="63" t="s">
        <v>13</v>
      </c>
      <c r="D264" s="63" t="s">
        <v>8</v>
      </c>
      <c r="E264" s="177" t="s">
        <v>523</v>
      </c>
      <c r="F264" s="186" t="s">
        <v>524</v>
      </c>
      <c r="G264" s="141"/>
      <c r="H264" s="91">
        <v>0</v>
      </c>
      <c r="I264" s="39"/>
      <c r="J264" s="92">
        <v>0</v>
      </c>
      <c r="K264" s="58"/>
      <c r="L264" s="92">
        <v>0</v>
      </c>
      <c r="M264" s="93"/>
      <c r="W264" s="41"/>
    </row>
    <row r="265" spans="1:23" s="87" customFormat="1" ht="15" customHeight="1" x14ac:dyDescent="0.25">
      <c r="A265" s="70"/>
      <c r="B265" s="80" t="s">
        <v>134</v>
      </c>
      <c r="C265" s="63" t="s">
        <v>134</v>
      </c>
      <c r="D265" s="63" t="s">
        <v>8</v>
      </c>
      <c r="E265" s="177" t="s">
        <v>525</v>
      </c>
      <c r="F265" s="186" t="s">
        <v>526</v>
      </c>
      <c r="G265" s="141"/>
      <c r="H265" s="91">
        <v>117089</v>
      </c>
      <c r="I265" s="39"/>
      <c r="J265" s="92">
        <v>117089</v>
      </c>
      <c r="K265" s="58"/>
      <c r="L265" s="92">
        <v>117089</v>
      </c>
      <c r="M265" s="93"/>
      <c r="W265" s="41"/>
    </row>
    <row r="266" spans="1:23" s="87" customFormat="1" ht="15" customHeight="1" x14ac:dyDescent="0.25">
      <c r="A266" s="70"/>
      <c r="B266" s="80"/>
      <c r="C266" s="63" t="s">
        <v>13</v>
      </c>
      <c r="D266" s="63" t="s">
        <v>8</v>
      </c>
      <c r="E266" s="177" t="s">
        <v>527</v>
      </c>
      <c r="F266" s="186" t="s">
        <v>528</v>
      </c>
      <c r="G266" s="141"/>
      <c r="H266" s="91">
        <v>9704321.2799999993</v>
      </c>
      <c r="I266" s="39"/>
      <c r="J266" s="92">
        <v>9704321.2799999993</v>
      </c>
      <c r="K266" s="58"/>
      <c r="L266" s="92">
        <v>9704321.2799999993</v>
      </c>
      <c r="M266" s="93"/>
      <c r="W266" s="41"/>
    </row>
    <row r="267" spans="1:23" s="87" customFormat="1" ht="15" customHeight="1" x14ac:dyDescent="0.25">
      <c r="A267" s="70" t="s">
        <v>11</v>
      </c>
      <c r="B267" s="80"/>
      <c r="C267" s="63" t="s">
        <v>13</v>
      </c>
      <c r="D267" s="63" t="s">
        <v>13</v>
      </c>
      <c r="E267" s="174" t="s">
        <v>529</v>
      </c>
      <c r="F267" s="192" t="s">
        <v>530</v>
      </c>
      <c r="G267" s="189">
        <f>+G268+SUM(G271:G275)</f>
        <v>0</v>
      </c>
      <c r="H267" s="199">
        <v>25612581.829999994</v>
      </c>
      <c r="I267" s="39"/>
      <c r="J267" s="200">
        <v>25757031.289999995</v>
      </c>
      <c r="K267" s="58"/>
      <c r="L267" s="200">
        <v>25901480.749999996</v>
      </c>
      <c r="M267" s="201"/>
      <c r="W267" s="41"/>
    </row>
    <row r="268" spans="1:23" s="87" customFormat="1" ht="15" customHeight="1" x14ac:dyDescent="0.25">
      <c r="A268" s="70" t="s">
        <v>11</v>
      </c>
      <c r="B268" s="80" t="s">
        <v>7</v>
      </c>
      <c r="C268" s="63" t="s">
        <v>7</v>
      </c>
      <c r="D268" s="63" t="s">
        <v>13</v>
      </c>
      <c r="E268" s="177" t="s">
        <v>531</v>
      </c>
      <c r="F268" s="186" t="s">
        <v>532</v>
      </c>
      <c r="G268" s="90">
        <f>+G269+G270</f>
        <v>0</v>
      </c>
      <c r="H268" s="91">
        <v>0</v>
      </c>
      <c r="I268" s="39"/>
      <c r="J268" s="92">
        <v>0</v>
      </c>
      <c r="K268" s="58"/>
      <c r="L268" s="92">
        <v>0</v>
      </c>
      <c r="M268" s="93"/>
      <c r="W268" s="41"/>
    </row>
    <row r="269" spans="1:23" s="40" customFormat="1" ht="15" customHeight="1" x14ac:dyDescent="0.25">
      <c r="A269" s="106"/>
      <c r="B269" s="107" t="s">
        <v>7</v>
      </c>
      <c r="C269" s="63" t="s">
        <v>7</v>
      </c>
      <c r="D269" s="63" t="s">
        <v>8</v>
      </c>
      <c r="E269" s="179" t="s">
        <v>533</v>
      </c>
      <c r="F269" s="194" t="s">
        <v>534</v>
      </c>
      <c r="G269" s="90"/>
      <c r="H269" s="91">
        <v>0</v>
      </c>
      <c r="I269" s="39"/>
      <c r="J269" s="92">
        <v>0</v>
      </c>
      <c r="K269" s="58"/>
      <c r="L269" s="92">
        <v>0</v>
      </c>
      <c r="M269" s="93"/>
      <c r="W269" s="41"/>
    </row>
    <row r="270" spans="1:23" s="40" customFormat="1" ht="15" customHeight="1" x14ac:dyDescent="0.25">
      <c r="A270" s="106"/>
      <c r="B270" s="107" t="s">
        <v>7</v>
      </c>
      <c r="C270" s="63" t="s">
        <v>7</v>
      </c>
      <c r="D270" s="63" t="s">
        <v>8</v>
      </c>
      <c r="E270" s="179" t="s">
        <v>535</v>
      </c>
      <c r="F270" s="194" t="s">
        <v>536</v>
      </c>
      <c r="G270" s="90"/>
      <c r="H270" s="91">
        <v>0</v>
      </c>
      <c r="I270" s="39"/>
      <c r="J270" s="92">
        <v>0</v>
      </c>
      <c r="K270" s="58"/>
      <c r="L270" s="92">
        <v>0</v>
      </c>
      <c r="M270" s="93"/>
      <c r="W270" s="41"/>
    </row>
    <row r="271" spans="1:23" s="87" customFormat="1" ht="15" customHeight="1" x14ac:dyDescent="0.25">
      <c r="A271" s="70"/>
      <c r="B271" s="80"/>
      <c r="C271" s="63" t="s">
        <v>13</v>
      </c>
      <c r="D271" s="63" t="s">
        <v>8</v>
      </c>
      <c r="E271" s="177" t="s">
        <v>537</v>
      </c>
      <c r="F271" s="186" t="s">
        <v>538</v>
      </c>
      <c r="G271" s="141"/>
      <c r="H271" s="91">
        <v>0</v>
      </c>
      <c r="I271" s="39"/>
      <c r="J271" s="92">
        <v>0</v>
      </c>
      <c r="K271" s="58"/>
      <c r="L271" s="92">
        <v>0</v>
      </c>
      <c r="M271" s="93"/>
      <c r="W271" s="41"/>
    </row>
    <row r="272" spans="1:23" s="87" customFormat="1" ht="15" customHeight="1" x14ac:dyDescent="0.25">
      <c r="A272" s="70"/>
      <c r="B272" s="80" t="s">
        <v>134</v>
      </c>
      <c r="C272" s="63" t="s">
        <v>134</v>
      </c>
      <c r="D272" s="63" t="s">
        <v>8</v>
      </c>
      <c r="E272" s="177" t="s">
        <v>539</v>
      </c>
      <c r="F272" s="186" t="s">
        <v>540</v>
      </c>
      <c r="G272" s="141"/>
      <c r="H272" s="91">
        <v>0</v>
      </c>
      <c r="I272" s="39"/>
      <c r="J272" s="92">
        <v>0</v>
      </c>
      <c r="K272" s="58"/>
      <c r="L272" s="92">
        <v>0</v>
      </c>
      <c r="M272" s="93"/>
      <c r="W272" s="41"/>
    </row>
    <row r="273" spans="1:23" s="87" customFormat="1" ht="15" customHeight="1" x14ac:dyDescent="0.25">
      <c r="A273" s="70"/>
      <c r="B273" s="80" t="s">
        <v>141</v>
      </c>
      <c r="C273" s="63" t="s">
        <v>141</v>
      </c>
      <c r="D273" s="63" t="s">
        <v>8</v>
      </c>
      <c r="E273" s="177" t="s">
        <v>541</v>
      </c>
      <c r="F273" s="186" t="s">
        <v>542</v>
      </c>
      <c r="G273" s="141"/>
      <c r="H273" s="91">
        <v>0</v>
      </c>
      <c r="I273" s="39"/>
      <c r="J273" s="92">
        <v>0</v>
      </c>
      <c r="K273" s="58"/>
      <c r="L273" s="92">
        <v>0</v>
      </c>
      <c r="M273" s="93"/>
      <c r="W273" s="41"/>
    </row>
    <row r="274" spans="1:23" s="87" customFormat="1" ht="15" customHeight="1" x14ac:dyDescent="0.25">
      <c r="A274" s="70"/>
      <c r="B274" s="80"/>
      <c r="C274" s="63" t="s">
        <v>13</v>
      </c>
      <c r="D274" s="63" t="s">
        <v>8</v>
      </c>
      <c r="E274" s="177" t="s">
        <v>543</v>
      </c>
      <c r="F274" s="186" t="s">
        <v>544</v>
      </c>
      <c r="G274" s="141"/>
      <c r="H274" s="91">
        <v>24654521.929999996</v>
      </c>
      <c r="I274" s="39"/>
      <c r="J274" s="92">
        <v>24798971.389999997</v>
      </c>
      <c r="K274" s="58"/>
      <c r="L274" s="92">
        <v>24943420.849999998</v>
      </c>
      <c r="M274" s="93"/>
      <c r="W274" s="41"/>
    </row>
    <row r="275" spans="1:23" s="87" customFormat="1" ht="15" customHeight="1" x14ac:dyDescent="0.25">
      <c r="A275" s="70"/>
      <c r="B275" s="80"/>
      <c r="C275" s="63" t="s">
        <v>13</v>
      </c>
      <c r="D275" s="63" t="s">
        <v>8</v>
      </c>
      <c r="E275" s="177" t="s">
        <v>545</v>
      </c>
      <c r="F275" s="186" t="s">
        <v>546</v>
      </c>
      <c r="G275" s="141"/>
      <c r="H275" s="91">
        <v>958059.9</v>
      </c>
      <c r="I275" s="39"/>
      <c r="J275" s="92">
        <v>958059.9</v>
      </c>
      <c r="K275" s="58"/>
      <c r="L275" s="92">
        <v>958059.9</v>
      </c>
      <c r="M275" s="93"/>
      <c r="W275" s="41"/>
    </row>
    <row r="276" spans="1:23" s="87" customFormat="1" ht="15" customHeight="1" x14ac:dyDescent="0.25">
      <c r="A276" s="70" t="s">
        <v>11</v>
      </c>
      <c r="B276" s="80"/>
      <c r="C276" s="63" t="s">
        <v>13</v>
      </c>
      <c r="D276" s="63" t="s">
        <v>13</v>
      </c>
      <c r="E276" s="174" t="s">
        <v>547</v>
      </c>
      <c r="F276" s="192" t="s">
        <v>548</v>
      </c>
      <c r="G276" s="193">
        <f>SUM(G277:G283)</f>
        <v>0</v>
      </c>
      <c r="H276" s="190">
        <v>2569929.33</v>
      </c>
      <c r="I276" s="39"/>
      <c r="J276" s="191">
        <v>2569929.33</v>
      </c>
      <c r="K276" s="58"/>
      <c r="L276" s="191">
        <v>2569929.33</v>
      </c>
      <c r="M276" s="115"/>
      <c r="W276" s="41"/>
    </row>
    <row r="277" spans="1:23" s="87" customFormat="1" ht="15" customHeight="1" x14ac:dyDescent="0.25">
      <c r="A277" s="70"/>
      <c r="B277" s="80"/>
      <c r="C277" s="63" t="s">
        <v>13</v>
      </c>
      <c r="D277" s="63" t="s">
        <v>8</v>
      </c>
      <c r="E277" s="177" t="s">
        <v>549</v>
      </c>
      <c r="F277" s="186" t="s">
        <v>550</v>
      </c>
      <c r="G277" s="141"/>
      <c r="H277" s="91">
        <v>0</v>
      </c>
      <c r="I277" s="39"/>
      <c r="J277" s="92">
        <v>0</v>
      </c>
      <c r="K277" s="58"/>
      <c r="L277" s="92">
        <v>0</v>
      </c>
      <c r="M277" s="93"/>
      <c r="W277" s="41"/>
    </row>
    <row r="278" spans="1:23" s="87" customFormat="1" ht="15" customHeight="1" x14ac:dyDescent="0.25">
      <c r="A278" s="70"/>
      <c r="B278" s="80"/>
      <c r="C278" s="63" t="s">
        <v>13</v>
      </c>
      <c r="D278" s="63" t="s">
        <v>8</v>
      </c>
      <c r="E278" s="177" t="s">
        <v>551</v>
      </c>
      <c r="F278" s="186" t="s">
        <v>552</v>
      </c>
      <c r="G278" s="141"/>
      <c r="H278" s="91">
        <v>2554722.62</v>
      </c>
      <c r="I278" s="39"/>
      <c r="J278" s="92">
        <v>2554722.62</v>
      </c>
      <c r="K278" s="58"/>
      <c r="L278" s="92">
        <v>2554722.62</v>
      </c>
      <c r="M278" s="93"/>
      <c r="W278" s="41"/>
    </row>
    <row r="279" spans="1:23" s="87" customFormat="1" ht="15" customHeight="1" x14ac:dyDescent="0.25">
      <c r="A279" s="70"/>
      <c r="B279" s="80"/>
      <c r="C279" s="63" t="s">
        <v>13</v>
      </c>
      <c r="D279" s="63" t="s">
        <v>8</v>
      </c>
      <c r="E279" s="177" t="s">
        <v>553</v>
      </c>
      <c r="F279" s="186" t="s">
        <v>554</v>
      </c>
      <c r="G279" s="141"/>
      <c r="H279" s="91">
        <v>0</v>
      </c>
      <c r="I279" s="39"/>
      <c r="J279" s="92">
        <v>0</v>
      </c>
      <c r="K279" s="58"/>
      <c r="L279" s="92">
        <v>0</v>
      </c>
      <c r="M279" s="93"/>
      <c r="W279" s="41"/>
    </row>
    <row r="280" spans="1:23" s="87" customFormat="1" ht="15" customHeight="1" x14ac:dyDescent="0.25">
      <c r="A280" s="70"/>
      <c r="B280" s="80"/>
      <c r="C280" s="63" t="s">
        <v>13</v>
      </c>
      <c r="D280" s="63" t="s">
        <v>8</v>
      </c>
      <c r="E280" s="177" t="s">
        <v>555</v>
      </c>
      <c r="F280" s="186" t="s">
        <v>556</v>
      </c>
      <c r="G280" s="141"/>
      <c r="H280" s="91">
        <v>15206.71</v>
      </c>
      <c r="I280" s="39"/>
      <c r="J280" s="92">
        <v>15206.71</v>
      </c>
      <c r="K280" s="58"/>
      <c r="L280" s="92">
        <v>15206.71</v>
      </c>
      <c r="M280" s="93"/>
      <c r="W280" s="41"/>
    </row>
    <row r="281" spans="1:23" s="87" customFormat="1" ht="15" customHeight="1" x14ac:dyDescent="0.25">
      <c r="A281" s="70"/>
      <c r="B281" s="80" t="s">
        <v>7</v>
      </c>
      <c r="C281" s="63" t="s">
        <v>7</v>
      </c>
      <c r="D281" s="63" t="s">
        <v>8</v>
      </c>
      <c r="E281" s="177" t="s">
        <v>557</v>
      </c>
      <c r="F281" s="186" t="s">
        <v>558</v>
      </c>
      <c r="G281" s="141"/>
      <c r="H281" s="91">
        <v>0</v>
      </c>
      <c r="I281" s="39"/>
      <c r="J281" s="92">
        <v>0</v>
      </c>
      <c r="K281" s="58"/>
      <c r="L281" s="92">
        <v>0</v>
      </c>
      <c r="M281" s="93"/>
      <c r="W281" s="41"/>
    </row>
    <row r="282" spans="1:23" s="87" customFormat="1" ht="15" customHeight="1" x14ac:dyDescent="0.25">
      <c r="A282" s="70"/>
      <c r="B282" s="80"/>
      <c r="C282" s="63" t="s">
        <v>13</v>
      </c>
      <c r="D282" s="63" t="s">
        <v>8</v>
      </c>
      <c r="E282" s="177" t="s">
        <v>559</v>
      </c>
      <c r="F282" s="186" t="s">
        <v>560</v>
      </c>
      <c r="G282" s="141"/>
      <c r="H282" s="91">
        <v>0</v>
      </c>
      <c r="I282" s="39"/>
      <c r="J282" s="92">
        <v>0</v>
      </c>
      <c r="K282" s="58"/>
      <c r="L282" s="92">
        <v>0</v>
      </c>
      <c r="M282" s="93"/>
      <c r="W282" s="41"/>
    </row>
    <row r="283" spans="1:23" s="87" customFormat="1" ht="15" customHeight="1" x14ac:dyDescent="0.25">
      <c r="A283" s="70"/>
      <c r="B283" s="80" t="s">
        <v>7</v>
      </c>
      <c r="C283" s="63" t="s">
        <v>7</v>
      </c>
      <c r="D283" s="63" t="s">
        <v>8</v>
      </c>
      <c r="E283" s="177" t="s">
        <v>561</v>
      </c>
      <c r="F283" s="186" t="s">
        <v>562</v>
      </c>
      <c r="G283" s="141"/>
      <c r="H283" s="91">
        <v>0</v>
      </c>
      <c r="I283" s="39"/>
      <c r="J283" s="92">
        <v>0</v>
      </c>
      <c r="K283" s="58"/>
      <c r="L283" s="92">
        <v>0</v>
      </c>
      <c r="M283" s="93"/>
      <c r="W283" s="41"/>
    </row>
    <row r="284" spans="1:23" s="87" customFormat="1" ht="15" customHeight="1" x14ac:dyDescent="0.25">
      <c r="A284" s="70" t="s">
        <v>11</v>
      </c>
      <c r="B284" s="80"/>
      <c r="C284" s="63" t="s">
        <v>13</v>
      </c>
      <c r="D284" s="63" t="s">
        <v>13</v>
      </c>
      <c r="E284" s="174" t="s">
        <v>563</v>
      </c>
      <c r="F284" s="192" t="s">
        <v>564</v>
      </c>
      <c r="G284" s="193">
        <f>SUM(G285:G291)</f>
        <v>0</v>
      </c>
      <c r="H284" s="190">
        <v>2703094.8</v>
      </c>
      <c r="I284" s="39"/>
      <c r="J284" s="191">
        <v>2703094.8</v>
      </c>
      <c r="K284" s="58"/>
      <c r="L284" s="191">
        <v>2703094.8</v>
      </c>
      <c r="M284" s="115"/>
      <c r="W284" s="41"/>
    </row>
    <row r="285" spans="1:23" s="87" customFormat="1" ht="15" customHeight="1" x14ac:dyDescent="0.25">
      <c r="A285" s="70"/>
      <c r="B285" s="80"/>
      <c r="C285" s="63" t="s">
        <v>13</v>
      </c>
      <c r="D285" s="63" t="s">
        <v>8</v>
      </c>
      <c r="E285" s="177" t="s">
        <v>565</v>
      </c>
      <c r="F285" s="186" t="s">
        <v>566</v>
      </c>
      <c r="G285" s="141"/>
      <c r="H285" s="91">
        <v>185525.39</v>
      </c>
      <c r="I285" s="39"/>
      <c r="J285" s="92">
        <v>185525.39</v>
      </c>
      <c r="K285" s="58"/>
      <c r="L285" s="92">
        <v>185525.39</v>
      </c>
      <c r="M285" s="93"/>
      <c r="W285" s="41"/>
    </row>
    <row r="286" spans="1:23" s="87" customFormat="1" ht="15" customHeight="1" x14ac:dyDescent="0.25">
      <c r="A286" s="70"/>
      <c r="B286" s="80"/>
      <c r="C286" s="63" t="s">
        <v>13</v>
      </c>
      <c r="D286" s="63" t="s">
        <v>8</v>
      </c>
      <c r="E286" s="177" t="s">
        <v>567</v>
      </c>
      <c r="F286" s="186" t="s">
        <v>568</v>
      </c>
      <c r="G286" s="141"/>
      <c r="H286" s="91">
        <v>2500</v>
      </c>
      <c r="I286" s="39"/>
      <c r="J286" s="92">
        <v>2500</v>
      </c>
      <c r="K286" s="58"/>
      <c r="L286" s="92">
        <v>2500</v>
      </c>
      <c r="M286" s="93"/>
      <c r="W286" s="41"/>
    </row>
    <row r="287" spans="1:23" s="87" customFormat="1" ht="15" customHeight="1" x14ac:dyDescent="0.25">
      <c r="A287" s="70"/>
      <c r="B287" s="80"/>
      <c r="C287" s="63" t="s">
        <v>13</v>
      </c>
      <c r="D287" s="63" t="s">
        <v>8</v>
      </c>
      <c r="E287" s="177" t="s">
        <v>569</v>
      </c>
      <c r="F287" s="186" t="s">
        <v>570</v>
      </c>
      <c r="G287" s="141"/>
      <c r="H287" s="91">
        <v>0</v>
      </c>
      <c r="I287" s="39"/>
      <c r="J287" s="92">
        <v>0</v>
      </c>
      <c r="K287" s="58"/>
      <c r="L287" s="92">
        <v>0</v>
      </c>
      <c r="M287" s="93"/>
      <c r="W287" s="41"/>
    </row>
    <row r="288" spans="1:23" s="87" customFormat="1" ht="15" customHeight="1" x14ac:dyDescent="0.25">
      <c r="A288" s="70"/>
      <c r="B288" s="80"/>
      <c r="C288" s="63" t="s">
        <v>13</v>
      </c>
      <c r="D288" s="63" t="s">
        <v>8</v>
      </c>
      <c r="E288" s="177" t="s">
        <v>571</v>
      </c>
      <c r="F288" s="186" t="s">
        <v>572</v>
      </c>
      <c r="G288" s="141"/>
      <c r="H288" s="91">
        <v>0</v>
      </c>
      <c r="I288" s="39"/>
      <c r="J288" s="92">
        <v>0</v>
      </c>
      <c r="K288" s="58"/>
      <c r="L288" s="92">
        <v>0</v>
      </c>
      <c r="M288" s="93"/>
      <c r="W288" s="41"/>
    </row>
    <row r="289" spans="1:23" s="87" customFormat="1" ht="15" customHeight="1" x14ac:dyDescent="0.25">
      <c r="A289" s="70"/>
      <c r="B289" s="80"/>
      <c r="C289" s="63" t="s">
        <v>13</v>
      </c>
      <c r="D289" s="63" t="s">
        <v>8</v>
      </c>
      <c r="E289" s="177" t="s">
        <v>573</v>
      </c>
      <c r="F289" s="186" t="s">
        <v>574</v>
      </c>
      <c r="G289" s="141"/>
      <c r="H289" s="91">
        <v>2504636.8899999997</v>
      </c>
      <c r="I289" s="39"/>
      <c r="J289" s="92">
        <v>2504636.8899999997</v>
      </c>
      <c r="K289" s="58"/>
      <c r="L289" s="92">
        <v>2504636.8899999997</v>
      </c>
      <c r="M289" s="93"/>
      <c r="W289" s="41"/>
    </row>
    <row r="290" spans="1:23" s="87" customFormat="1" ht="15" customHeight="1" x14ac:dyDescent="0.25">
      <c r="A290" s="70"/>
      <c r="B290" s="80" t="s">
        <v>7</v>
      </c>
      <c r="C290" s="63" t="s">
        <v>7</v>
      </c>
      <c r="D290" s="63" t="s">
        <v>8</v>
      </c>
      <c r="E290" s="177" t="s">
        <v>575</v>
      </c>
      <c r="F290" s="186" t="s">
        <v>576</v>
      </c>
      <c r="G290" s="141"/>
      <c r="H290" s="91">
        <v>10432.52</v>
      </c>
      <c r="I290" s="39"/>
      <c r="J290" s="92">
        <v>10432.52</v>
      </c>
      <c r="K290" s="58"/>
      <c r="L290" s="92">
        <v>10432.52</v>
      </c>
      <c r="M290" s="93"/>
      <c r="W290" s="41"/>
    </row>
    <row r="291" spans="1:23" s="149" customFormat="1" ht="15" customHeight="1" x14ac:dyDescent="0.25">
      <c r="A291" s="70"/>
      <c r="B291" s="80" t="s">
        <v>7</v>
      </c>
      <c r="C291" s="63" t="s">
        <v>7</v>
      </c>
      <c r="D291" s="63" t="s">
        <v>8</v>
      </c>
      <c r="E291" s="177" t="s">
        <v>577</v>
      </c>
      <c r="F291" s="186" t="s">
        <v>578</v>
      </c>
      <c r="G291" s="141"/>
      <c r="H291" s="91">
        <v>0</v>
      </c>
      <c r="I291" s="39"/>
      <c r="J291" s="92">
        <v>0</v>
      </c>
      <c r="K291" s="202"/>
      <c r="L291" s="92">
        <v>0</v>
      </c>
      <c r="M291" s="93"/>
      <c r="W291" s="125"/>
    </row>
    <row r="292" spans="1:23" s="87" customFormat="1" ht="15" customHeight="1" x14ac:dyDescent="0.25">
      <c r="A292" s="70" t="s">
        <v>11</v>
      </c>
      <c r="B292" s="80"/>
      <c r="C292" s="63" t="s">
        <v>13</v>
      </c>
      <c r="D292" s="63" t="s">
        <v>13</v>
      </c>
      <c r="E292" s="174" t="s">
        <v>579</v>
      </c>
      <c r="F292" s="192" t="s">
        <v>580</v>
      </c>
      <c r="G292" s="193">
        <f>+G293+G294+G295+G302</f>
        <v>0</v>
      </c>
      <c r="H292" s="190">
        <v>7800797.29</v>
      </c>
      <c r="I292" s="39"/>
      <c r="J292" s="191">
        <v>7800797.29</v>
      </c>
      <c r="K292" s="58"/>
      <c r="L292" s="191">
        <v>7800797.29</v>
      </c>
      <c r="M292" s="115"/>
      <c r="W292" s="41"/>
    </row>
    <row r="293" spans="1:23" s="40" customFormat="1" ht="15" customHeight="1" x14ac:dyDescent="0.25">
      <c r="A293" s="106"/>
      <c r="B293" s="107" t="s">
        <v>7</v>
      </c>
      <c r="C293" s="63" t="s">
        <v>7</v>
      </c>
      <c r="D293" s="63" t="s">
        <v>8</v>
      </c>
      <c r="E293" s="177" t="s">
        <v>581</v>
      </c>
      <c r="F293" s="186" t="s">
        <v>582</v>
      </c>
      <c r="G293" s="141"/>
      <c r="H293" s="91">
        <v>0</v>
      </c>
      <c r="I293" s="39"/>
      <c r="J293" s="92">
        <v>0</v>
      </c>
      <c r="K293" s="58"/>
      <c r="L293" s="92">
        <v>0</v>
      </c>
      <c r="M293" s="93"/>
      <c r="W293" s="41"/>
    </row>
    <row r="294" spans="1:23" s="40" customFormat="1" ht="15" customHeight="1" x14ac:dyDescent="0.25">
      <c r="A294" s="106"/>
      <c r="B294" s="107"/>
      <c r="C294" s="63" t="s">
        <v>13</v>
      </c>
      <c r="D294" s="63" t="s">
        <v>8</v>
      </c>
      <c r="E294" s="177" t="s">
        <v>583</v>
      </c>
      <c r="F294" s="186" t="s">
        <v>584</v>
      </c>
      <c r="G294" s="141"/>
      <c r="H294" s="91">
        <v>0</v>
      </c>
      <c r="I294" s="39"/>
      <c r="J294" s="92">
        <v>0</v>
      </c>
      <c r="K294" s="58"/>
      <c r="L294" s="92">
        <v>0</v>
      </c>
      <c r="M294" s="93"/>
      <c r="W294" s="41"/>
    </row>
    <row r="295" spans="1:23" s="40" customFormat="1" ht="15" customHeight="1" x14ac:dyDescent="0.25">
      <c r="A295" s="106" t="s">
        <v>11</v>
      </c>
      <c r="B295" s="107"/>
      <c r="C295" s="63" t="s">
        <v>13</v>
      </c>
      <c r="D295" s="63" t="s">
        <v>13</v>
      </c>
      <c r="E295" s="177" t="s">
        <v>585</v>
      </c>
      <c r="F295" s="186" t="s">
        <v>586</v>
      </c>
      <c r="G295" s="90">
        <f>SUM(G296:G301)</f>
        <v>0</v>
      </c>
      <c r="H295" s="203">
        <v>7648434.9100000001</v>
      </c>
      <c r="I295" s="39"/>
      <c r="J295" s="99">
        <v>7648434.9100000001</v>
      </c>
      <c r="K295" s="58"/>
      <c r="L295" s="99">
        <v>7648434.9100000001</v>
      </c>
      <c r="M295" s="86"/>
      <c r="W295" s="41"/>
    </row>
    <row r="296" spans="1:23" s="40" customFormat="1" ht="15" customHeight="1" x14ac:dyDescent="0.25">
      <c r="A296" s="106"/>
      <c r="B296" s="107"/>
      <c r="C296" s="63" t="s">
        <v>13</v>
      </c>
      <c r="D296" s="63" t="s">
        <v>8</v>
      </c>
      <c r="E296" s="179" t="s">
        <v>587</v>
      </c>
      <c r="F296" s="194" t="s">
        <v>588</v>
      </c>
      <c r="G296" s="90"/>
      <c r="H296" s="91">
        <v>5981412.5899999999</v>
      </c>
      <c r="I296" s="39"/>
      <c r="J296" s="92">
        <v>5981412.5899999999</v>
      </c>
      <c r="K296" s="58"/>
      <c r="L296" s="92">
        <v>5981412.5899999999</v>
      </c>
      <c r="M296" s="93"/>
      <c r="W296" s="41"/>
    </row>
    <row r="297" spans="1:23" s="40" customFormat="1" ht="15" customHeight="1" x14ac:dyDescent="0.25">
      <c r="A297" s="106"/>
      <c r="B297" s="107"/>
      <c r="C297" s="63" t="s">
        <v>13</v>
      </c>
      <c r="D297" s="63" t="s">
        <v>8</v>
      </c>
      <c r="E297" s="179" t="s">
        <v>589</v>
      </c>
      <c r="F297" s="194" t="s">
        <v>590</v>
      </c>
      <c r="G297" s="90"/>
      <c r="H297" s="91">
        <v>0</v>
      </c>
      <c r="I297" s="39"/>
      <c r="J297" s="92">
        <v>0</v>
      </c>
      <c r="K297" s="58"/>
      <c r="L297" s="92">
        <v>0</v>
      </c>
      <c r="M297" s="93"/>
      <c r="W297" s="41"/>
    </row>
    <row r="298" spans="1:23" s="40" customFormat="1" ht="15" customHeight="1" x14ac:dyDescent="0.25">
      <c r="A298" s="106"/>
      <c r="B298" s="107"/>
      <c r="C298" s="63" t="s">
        <v>13</v>
      </c>
      <c r="D298" s="63" t="s">
        <v>8</v>
      </c>
      <c r="E298" s="179" t="s">
        <v>591</v>
      </c>
      <c r="F298" s="194" t="s">
        <v>592</v>
      </c>
      <c r="G298" s="90"/>
      <c r="H298" s="91">
        <v>267905.40999999997</v>
      </c>
      <c r="I298" s="39"/>
      <c r="J298" s="92">
        <v>267905.40999999997</v>
      </c>
      <c r="K298" s="58"/>
      <c r="L298" s="92">
        <v>267905.40999999997</v>
      </c>
      <c r="M298" s="93"/>
      <c r="W298" s="41"/>
    </row>
    <row r="299" spans="1:23" s="40" customFormat="1" ht="15" customHeight="1" x14ac:dyDescent="0.25">
      <c r="A299" s="106"/>
      <c r="B299" s="107"/>
      <c r="C299" s="63" t="s">
        <v>13</v>
      </c>
      <c r="D299" s="63" t="s">
        <v>8</v>
      </c>
      <c r="E299" s="179" t="s">
        <v>593</v>
      </c>
      <c r="F299" s="194" t="s">
        <v>594</v>
      </c>
      <c r="G299" s="90"/>
      <c r="H299" s="91">
        <v>0</v>
      </c>
      <c r="I299" s="39"/>
      <c r="J299" s="92">
        <v>0</v>
      </c>
      <c r="K299" s="58"/>
      <c r="L299" s="92">
        <v>0</v>
      </c>
      <c r="M299" s="93"/>
      <c r="W299" s="41"/>
    </row>
    <row r="300" spans="1:23" s="40" customFormat="1" ht="15" customHeight="1" x14ac:dyDescent="0.25">
      <c r="A300" s="106"/>
      <c r="B300" s="107"/>
      <c r="C300" s="63" t="s">
        <v>13</v>
      </c>
      <c r="D300" s="63" t="s">
        <v>8</v>
      </c>
      <c r="E300" s="179" t="s">
        <v>595</v>
      </c>
      <c r="F300" s="194" t="s">
        <v>596</v>
      </c>
      <c r="G300" s="90"/>
      <c r="H300" s="91">
        <v>518816.6</v>
      </c>
      <c r="I300" s="39"/>
      <c r="J300" s="92">
        <v>518816.6</v>
      </c>
      <c r="K300" s="58"/>
      <c r="L300" s="92">
        <v>518816.6</v>
      </c>
      <c r="M300" s="93"/>
      <c r="W300" s="41"/>
    </row>
    <row r="301" spans="1:23" s="40" customFormat="1" ht="15" customHeight="1" x14ac:dyDescent="0.25">
      <c r="A301" s="106"/>
      <c r="B301" s="107"/>
      <c r="C301" s="63" t="s">
        <v>13</v>
      </c>
      <c r="D301" s="63" t="s">
        <v>8</v>
      </c>
      <c r="E301" s="179" t="s">
        <v>597</v>
      </c>
      <c r="F301" s="194" t="s">
        <v>598</v>
      </c>
      <c r="G301" s="90"/>
      <c r="H301" s="91">
        <v>880300.31</v>
      </c>
      <c r="I301" s="39"/>
      <c r="J301" s="92">
        <v>880300.31</v>
      </c>
      <c r="K301" s="58"/>
      <c r="L301" s="92">
        <v>880300.31</v>
      </c>
      <c r="M301" s="93"/>
      <c r="W301" s="41"/>
    </row>
    <row r="302" spans="1:23" s="40" customFormat="1" ht="15" customHeight="1" x14ac:dyDescent="0.25">
      <c r="A302" s="106" t="s">
        <v>11</v>
      </c>
      <c r="B302" s="107"/>
      <c r="C302" s="63" t="s">
        <v>13</v>
      </c>
      <c r="D302" s="63" t="s">
        <v>13</v>
      </c>
      <c r="E302" s="177" t="s">
        <v>599</v>
      </c>
      <c r="F302" s="186" t="s">
        <v>600</v>
      </c>
      <c r="G302" s="90">
        <f>SUM(G303:G305)</f>
        <v>0</v>
      </c>
      <c r="H302" s="91">
        <v>152362.38</v>
      </c>
      <c r="I302" s="39"/>
      <c r="J302" s="92">
        <v>152362.38</v>
      </c>
      <c r="K302" s="58"/>
      <c r="L302" s="92">
        <v>152362.38</v>
      </c>
      <c r="M302" s="93"/>
      <c r="W302" s="41"/>
    </row>
    <row r="303" spans="1:23" s="40" customFormat="1" ht="15" customHeight="1" x14ac:dyDescent="0.25">
      <c r="A303" s="106"/>
      <c r="B303" s="107" t="s">
        <v>7</v>
      </c>
      <c r="C303" s="63" t="s">
        <v>7</v>
      </c>
      <c r="D303" s="63" t="s">
        <v>8</v>
      </c>
      <c r="E303" s="179" t="s">
        <v>601</v>
      </c>
      <c r="F303" s="194" t="s">
        <v>602</v>
      </c>
      <c r="G303" s="90"/>
      <c r="H303" s="91">
        <v>0</v>
      </c>
      <c r="I303" s="39"/>
      <c r="J303" s="92">
        <v>0</v>
      </c>
      <c r="K303" s="58"/>
      <c r="L303" s="92">
        <v>0</v>
      </c>
      <c r="M303" s="93"/>
      <c r="W303" s="41"/>
    </row>
    <row r="304" spans="1:23" s="40" customFormat="1" ht="15" customHeight="1" x14ac:dyDescent="0.25">
      <c r="A304" s="106"/>
      <c r="B304" s="107"/>
      <c r="C304" s="63" t="s">
        <v>13</v>
      </c>
      <c r="D304" s="63" t="s">
        <v>8</v>
      </c>
      <c r="E304" s="179" t="s">
        <v>603</v>
      </c>
      <c r="F304" s="194" t="s">
        <v>604</v>
      </c>
      <c r="G304" s="90"/>
      <c r="H304" s="91">
        <v>152362.38</v>
      </c>
      <c r="I304" s="39"/>
      <c r="J304" s="92">
        <v>152362.38</v>
      </c>
      <c r="K304" s="58"/>
      <c r="L304" s="92">
        <v>152362.38</v>
      </c>
      <c r="M304" s="93"/>
      <c r="W304" s="41"/>
    </row>
    <row r="305" spans="1:23" s="40" customFormat="1" ht="15" customHeight="1" x14ac:dyDescent="0.25">
      <c r="A305" s="106"/>
      <c r="B305" s="107" t="s">
        <v>141</v>
      </c>
      <c r="C305" s="63" t="s">
        <v>141</v>
      </c>
      <c r="D305" s="63" t="s">
        <v>8</v>
      </c>
      <c r="E305" s="179" t="s">
        <v>605</v>
      </c>
      <c r="F305" s="194" t="s">
        <v>606</v>
      </c>
      <c r="G305" s="90"/>
      <c r="H305" s="91">
        <v>0</v>
      </c>
      <c r="I305" s="39"/>
      <c r="J305" s="92">
        <v>0</v>
      </c>
      <c r="K305" s="58"/>
      <c r="L305" s="92">
        <v>0</v>
      </c>
      <c r="M305" s="93"/>
      <c r="W305" s="41"/>
    </row>
    <row r="306" spans="1:23" s="40" customFormat="1" ht="15" customHeight="1" x14ac:dyDescent="0.25">
      <c r="A306" s="106" t="s">
        <v>11</v>
      </c>
      <c r="B306" s="107"/>
      <c r="C306" s="63" t="s">
        <v>13</v>
      </c>
      <c r="D306" s="63" t="s">
        <v>13</v>
      </c>
      <c r="E306" s="174" t="s">
        <v>607</v>
      </c>
      <c r="F306" s="192" t="s">
        <v>608</v>
      </c>
      <c r="G306" s="193">
        <f>SUM(G307:G313)</f>
        <v>0</v>
      </c>
      <c r="H306" s="190">
        <v>5556282.3399999999</v>
      </c>
      <c r="I306" s="39"/>
      <c r="J306" s="191">
        <v>5611845.1634</v>
      </c>
      <c r="K306" s="58"/>
      <c r="L306" s="191">
        <v>5667407.986800001</v>
      </c>
      <c r="M306" s="115"/>
      <c r="W306" s="41"/>
    </row>
    <row r="307" spans="1:23" s="40" customFormat="1" ht="15" customHeight="1" x14ac:dyDescent="0.25">
      <c r="A307" s="106"/>
      <c r="B307" s="107" t="s">
        <v>7</v>
      </c>
      <c r="C307" s="63" t="s">
        <v>7</v>
      </c>
      <c r="D307" s="63" t="s">
        <v>8</v>
      </c>
      <c r="E307" s="177" t="s">
        <v>609</v>
      </c>
      <c r="F307" s="186" t="s">
        <v>610</v>
      </c>
      <c r="G307" s="141"/>
      <c r="H307" s="91">
        <v>329392.05</v>
      </c>
      <c r="I307" s="39"/>
      <c r="J307" s="92">
        <v>332685.9705</v>
      </c>
      <c r="K307" s="58"/>
      <c r="L307" s="92">
        <v>335979.891</v>
      </c>
      <c r="M307" s="93"/>
      <c r="W307" s="41"/>
    </row>
    <row r="308" spans="1:23" s="40" customFormat="1" ht="15" customHeight="1" x14ac:dyDescent="0.25">
      <c r="A308" s="106"/>
      <c r="B308" s="107"/>
      <c r="C308" s="63" t="s">
        <v>13</v>
      </c>
      <c r="D308" s="63" t="s">
        <v>8</v>
      </c>
      <c r="E308" s="177" t="s">
        <v>611</v>
      </c>
      <c r="F308" s="186" t="s">
        <v>612</v>
      </c>
      <c r="G308" s="141"/>
      <c r="H308" s="91">
        <v>0</v>
      </c>
      <c r="I308" s="39"/>
      <c r="J308" s="92">
        <v>0</v>
      </c>
      <c r="K308" s="58"/>
      <c r="L308" s="92">
        <v>0</v>
      </c>
      <c r="M308" s="93"/>
      <c r="W308" s="41"/>
    </row>
    <row r="309" spans="1:23" s="40" customFormat="1" ht="15" customHeight="1" x14ac:dyDescent="0.25">
      <c r="A309" s="106"/>
      <c r="B309" s="107" t="s">
        <v>141</v>
      </c>
      <c r="C309" s="63" t="s">
        <v>141</v>
      </c>
      <c r="D309" s="63" t="s">
        <v>8</v>
      </c>
      <c r="E309" s="177" t="s">
        <v>613</v>
      </c>
      <c r="F309" s="186" t="s">
        <v>614</v>
      </c>
      <c r="G309" s="141"/>
      <c r="H309" s="91">
        <v>33805.050000000003</v>
      </c>
      <c r="I309" s="39"/>
      <c r="J309" s="92">
        <v>34143.1005</v>
      </c>
      <c r="K309" s="58"/>
      <c r="L309" s="92">
        <v>34481.150999999998</v>
      </c>
      <c r="M309" s="93"/>
      <c r="W309" s="41"/>
    </row>
    <row r="310" spans="1:23" s="40" customFormat="1" ht="15" customHeight="1" x14ac:dyDescent="0.25">
      <c r="A310" s="106"/>
      <c r="B310" s="107"/>
      <c r="C310" s="63" t="s">
        <v>13</v>
      </c>
      <c r="D310" s="63" t="s">
        <v>8</v>
      </c>
      <c r="E310" s="177" t="s">
        <v>615</v>
      </c>
      <c r="F310" s="186" t="s">
        <v>616</v>
      </c>
      <c r="G310" s="141"/>
      <c r="H310" s="91">
        <v>5193085.24</v>
      </c>
      <c r="I310" s="39"/>
      <c r="J310" s="92">
        <v>5245016.0924000004</v>
      </c>
      <c r="K310" s="58"/>
      <c r="L310" s="92">
        <v>5296946.9448000006</v>
      </c>
      <c r="M310" s="93"/>
      <c r="W310" s="41"/>
    </row>
    <row r="311" spans="1:23" s="87" customFormat="1" ht="15" customHeight="1" x14ac:dyDescent="0.25">
      <c r="A311" s="70"/>
      <c r="B311" s="80"/>
      <c r="C311" s="63" t="s">
        <v>13</v>
      </c>
      <c r="D311" s="63" t="s">
        <v>8</v>
      </c>
      <c r="E311" s="177" t="s">
        <v>617</v>
      </c>
      <c r="F311" s="186" t="s">
        <v>618</v>
      </c>
      <c r="G311" s="141"/>
      <c r="H311" s="91">
        <v>0</v>
      </c>
      <c r="I311" s="39"/>
      <c r="J311" s="92">
        <v>0</v>
      </c>
      <c r="K311" s="58"/>
      <c r="L311" s="92">
        <v>0</v>
      </c>
      <c r="M311" s="93"/>
      <c r="W311" s="41"/>
    </row>
    <row r="312" spans="1:23" s="87" customFormat="1" ht="15" customHeight="1" x14ac:dyDescent="0.25">
      <c r="A312" s="70"/>
      <c r="B312" s="80" t="s">
        <v>7</v>
      </c>
      <c r="C312" s="63" t="s">
        <v>7</v>
      </c>
      <c r="D312" s="63" t="s">
        <v>8</v>
      </c>
      <c r="E312" s="177" t="s">
        <v>619</v>
      </c>
      <c r="F312" s="186" t="s">
        <v>620</v>
      </c>
      <c r="G312" s="141"/>
      <c r="H312" s="91">
        <v>0</v>
      </c>
      <c r="I312" s="39"/>
      <c r="J312" s="92">
        <v>0</v>
      </c>
      <c r="K312" s="58"/>
      <c r="L312" s="92">
        <v>0</v>
      </c>
      <c r="M312" s="93"/>
      <c r="W312" s="41"/>
    </row>
    <row r="313" spans="1:23" s="87" customFormat="1" ht="15" customHeight="1" x14ac:dyDescent="0.25">
      <c r="A313" s="70"/>
      <c r="B313" s="80" t="s">
        <v>141</v>
      </c>
      <c r="C313" s="63" t="s">
        <v>141</v>
      </c>
      <c r="D313" s="63" t="s">
        <v>8</v>
      </c>
      <c r="E313" s="177" t="s">
        <v>621</v>
      </c>
      <c r="F313" s="186" t="s">
        <v>622</v>
      </c>
      <c r="G313" s="141"/>
      <c r="H313" s="91">
        <v>0</v>
      </c>
      <c r="I313" s="39"/>
      <c r="J313" s="92">
        <v>0</v>
      </c>
      <c r="K313" s="58"/>
      <c r="L313" s="92">
        <v>0</v>
      </c>
      <c r="M313" s="93"/>
      <c r="W313" s="41"/>
    </row>
    <row r="314" spans="1:23" s="87" customFormat="1" ht="15" customHeight="1" x14ac:dyDescent="0.25">
      <c r="A314" s="142"/>
      <c r="B314" s="143" t="s">
        <v>134</v>
      </c>
      <c r="C314" s="63" t="s">
        <v>134</v>
      </c>
      <c r="D314" s="63" t="s">
        <v>8</v>
      </c>
      <c r="E314" s="174" t="s">
        <v>623</v>
      </c>
      <c r="F314" s="192" t="s">
        <v>624</v>
      </c>
      <c r="G314" s="189"/>
      <c r="H314" s="102">
        <v>0</v>
      </c>
      <c r="I314" s="39"/>
      <c r="J314" s="103">
        <v>0</v>
      </c>
      <c r="K314" s="58"/>
      <c r="L314" s="103">
        <v>0</v>
      </c>
      <c r="M314" s="93"/>
      <c r="W314" s="41"/>
    </row>
    <row r="315" spans="1:23" s="87" customFormat="1" ht="15" customHeight="1" x14ac:dyDescent="0.25">
      <c r="A315" s="70" t="s">
        <v>11</v>
      </c>
      <c r="B315" s="80"/>
      <c r="C315" s="63" t="s">
        <v>13</v>
      </c>
      <c r="D315" s="63" t="s">
        <v>13</v>
      </c>
      <c r="E315" s="174" t="s">
        <v>625</v>
      </c>
      <c r="F315" s="187" t="s">
        <v>626</v>
      </c>
      <c r="G315" s="146">
        <v>0</v>
      </c>
      <c r="H315" s="113">
        <v>42035617.919999994</v>
      </c>
      <c r="I315" s="39"/>
      <c r="J315" s="114">
        <v>42429091.873600006</v>
      </c>
      <c r="K315" s="58"/>
      <c r="L315" s="114">
        <v>42822565.827200003</v>
      </c>
      <c r="M315" s="115"/>
      <c r="W315" s="41"/>
    </row>
    <row r="316" spans="1:23" s="87" customFormat="1" ht="15" customHeight="1" x14ac:dyDescent="0.25">
      <c r="A316" s="70" t="s">
        <v>11</v>
      </c>
      <c r="B316" s="80"/>
      <c r="C316" s="63" t="s">
        <v>13</v>
      </c>
      <c r="D316" s="63" t="s">
        <v>13</v>
      </c>
      <c r="E316" s="174" t="s">
        <v>627</v>
      </c>
      <c r="F316" s="192" t="s">
        <v>628</v>
      </c>
      <c r="G316" s="189">
        <v>0</v>
      </c>
      <c r="H316" s="190">
        <v>41568499.799999997</v>
      </c>
      <c r="I316" s="39"/>
      <c r="J316" s="191">
        <v>41957578.022400007</v>
      </c>
      <c r="K316" s="58"/>
      <c r="L316" s="191">
        <v>42346656.244800001</v>
      </c>
      <c r="M316" s="115"/>
      <c r="W316" s="41"/>
    </row>
    <row r="317" spans="1:23" s="87" customFormat="1" ht="15" customHeight="1" x14ac:dyDescent="0.25">
      <c r="A317" s="70"/>
      <c r="B317" s="80"/>
      <c r="C317" s="63" t="s">
        <v>13</v>
      </c>
      <c r="D317" s="63" t="s">
        <v>8</v>
      </c>
      <c r="E317" s="177" t="s">
        <v>629</v>
      </c>
      <c r="F317" s="186" t="s">
        <v>630</v>
      </c>
      <c r="G317" s="141"/>
      <c r="H317" s="91">
        <v>1950959.81</v>
      </c>
      <c r="I317" s="39"/>
      <c r="J317" s="92">
        <v>1970469.4081000001</v>
      </c>
      <c r="K317" s="58"/>
      <c r="L317" s="92">
        <v>1989979.0062000002</v>
      </c>
      <c r="M317" s="93"/>
      <c r="W317" s="41"/>
    </row>
    <row r="318" spans="1:23" s="87" customFormat="1" ht="15" customHeight="1" x14ac:dyDescent="0.25">
      <c r="A318" s="70"/>
      <c r="B318" s="80"/>
      <c r="C318" s="63" t="s">
        <v>13</v>
      </c>
      <c r="D318" s="63" t="s">
        <v>8</v>
      </c>
      <c r="E318" s="177" t="s">
        <v>631</v>
      </c>
      <c r="F318" s="186" t="s">
        <v>632</v>
      </c>
      <c r="G318" s="141"/>
      <c r="H318" s="91">
        <v>6410254.21</v>
      </c>
      <c r="I318" s="39"/>
      <c r="J318" s="92">
        <v>6474356.7521000002</v>
      </c>
      <c r="K318" s="58"/>
      <c r="L318" s="92">
        <v>6538459.2942000004</v>
      </c>
      <c r="M318" s="93"/>
      <c r="W318" s="41"/>
    </row>
    <row r="319" spans="1:23" s="87" customFormat="1" ht="15" customHeight="1" x14ac:dyDescent="0.25">
      <c r="A319" s="70" t="s">
        <v>11</v>
      </c>
      <c r="B319" s="80"/>
      <c r="C319" s="63" t="s">
        <v>13</v>
      </c>
      <c r="D319" s="63" t="s">
        <v>13</v>
      </c>
      <c r="E319" s="177" t="s">
        <v>633</v>
      </c>
      <c r="F319" s="186" t="s">
        <v>634</v>
      </c>
      <c r="G319" s="204">
        <f>G320+G321</f>
        <v>0</v>
      </c>
      <c r="H319" s="203">
        <v>2934261.13</v>
      </c>
      <c r="I319" s="39"/>
      <c r="J319" s="99">
        <v>2963603.7412999999</v>
      </c>
      <c r="K319" s="58"/>
      <c r="L319" s="99">
        <v>2992946.3525999999</v>
      </c>
      <c r="M319" s="86"/>
      <c r="W319" s="41"/>
    </row>
    <row r="320" spans="1:23" s="149" customFormat="1" ht="15" customHeight="1" x14ac:dyDescent="0.25">
      <c r="A320" s="70"/>
      <c r="B320" s="80"/>
      <c r="C320" s="63" t="s">
        <v>13</v>
      </c>
      <c r="D320" s="63" t="s">
        <v>8</v>
      </c>
      <c r="E320" s="177" t="s">
        <v>635</v>
      </c>
      <c r="F320" s="194" t="s">
        <v>636</v>
      </c>
      <c r="G320" s="90"/>
      <c r="H320" s="91">
        <v>0</v>
      </c>
      <c r="I320" s="39"/>
      <c r="J320" s="92">
        <v>0</v>
      </c>
      <c r="K320" s="58"/>
      <c r="L320" s="92">
        <v>0</v>
      </c>
      <c r="M320" s="93"/>
      <c r="W320" s="125"/>
    </row>
    <row r="321" spans="1:23" s="149" customFormat="1" ht="15" customHeight="1" x14ac:dyDescent="0.25">
      <c r="A321" s="70"/>
      <c r="B321" s="80"/>
      <c r="C321" s="63" t="s">
        <v>13</v>
      </c>
      <c r="D321" s="63" t="s">
        <v>8</v>
      </c>
      <c r="E321" s="177" t="s">
        <v>637</v>
      </c>
      <c r="F321" s="194" t="s">
        <v>638</v>
      </c>
      <c r="G321" s="90"/>
      <c r="H321" s="91">
        <v>2934261.13</v>
      </c>
      <c r="I321" s="39"/>
      <c r="J321" s="92">
        <v>2963603.7412999999</v>
      </c>
      <c r="K321" s="58"/>
      <c r="L321" s="92">
        <v>2992946.3525999999</v>
      </c>
      <c r="M321" s="93"/>
      <c r="W321" s="125"/>
    </row>
    <row r="322" spans="1:23" s="87" customFormat="1" ht="15" customHeight="1" x14ac:dyDescent="0.25">
      <c r="A322" s="70"/>
      <c r="B322" s="80"/>
      <c r="C322" s="63" t="s">
        <v>13</v>
      </c>
      <c r="D322" s="63" t="s">
        <v>8</v>
      </c>
      <c r="E322" s="177" t="s">
        <v>639</v>
      </c>
      <c r="F322" s="186" t="s">
        <v>640</v>
      </c>
      <c r="G322" s="141"/>
      <c r="H322" s="91">
        <v>0</v>
      </c>
      <c r="I322" s="39"/>
      <c r="J322" s="92">
        <v>0</v>
      </c>
      <c r="K322" s="58"/>
      <c r="L322" s="92">
        <v>0</v>
      </c>
      <c r="M322" s="93"/>
      <c r="W322" s="41"/>
    </row>
    <row r="323" spans="1:23" s="87" customFormat="1" ht="15" customHeight="1" x14ac:dyDescent="0.25">
      <c r="A323" s="70"/>
      <c r="B323" s="80"/>
      <c r="C323" s="63" t="s">
        <v>13</v>
      </c>
      <c r="D323" s="63" t="s">
        <v>8</v>
      </c>
      <c r="E323" s="177" t="s">
        <v>641</v>
      </c>
      <c r="F323" s="194" t="s">
        <v>642</v>
      </c>
      <c r="G323" s="90"/>
      <c r="H323" s="91">
        <v>4894348.46</v>
      </c>
      <c r="I323" s="39"/>
      <c r="J323" s="92">
        <v>4943291.9446</v>
      </c>
      <c r="K323" s="58"/>
      <c r="L323" s="92">
        <v>4992235.4292000011</v>
      </c>
      <c r="M323" s="93"/>
      <c r="W323" s="41"/>
    </row>
    <row r="324" spans="1:23" s="87" customFormat="1" ht="15" customHeight="1" x14ac:dyDescent="0.25">
      <c r="A324" s="70"/>
      <c r="B324" s="80"/>
      <c r="C324" s="63" t="s">
        <v>13</v>
      </c>
      <c r="D324" s="63" t="s">
        <v>8</v>
      </c>
      <c r="E324" s="177" t="s">
        <v>643</v>
      </c>
      <c r="F324" s="194" t="s">
        <v>644</v>
      </c>
      <c r="G324" s="90"/>
      <c r="H324" s="91">
        <v>17366.68</v>
      </c>
      <c r="I324" s="39"/>
      <c r="J324" s="92">
        <v>17540.346799999999</v>
      </c>
      <c r="K324" s="58"/>
      <c r="L324" s="92">
        <v>17714.013599999998</v>
      </c>
      <c r="M324" s="93"/>
      <c r="W324" s="41"/>
    </row>
    <row r="325" spans="1:23" s="87" customFormat="1" ht="15" customHeight="1" x14ac:dyDescent="0.25">
      <c r="A325" s="70"/>
      <c r="B325" s="80"/>
      <c r="C325" s="63" t="s">
        <v>13</v>
      </c>
      <c r="D325" s="63" t="s">
        <v>8</v>
      </c>
      <c r="E325" s="177" t="s">
        <v>645</v>
      </c>
      <c r="F325" s="186" t="s">
        <v>646</v>
      </c>
      <c r="G325" s="141"/>
      <c r="H325" s="91">
        <v>848595.32</v>
      </c>
      <c r="I325" s="39"/>
      <c r="J325" s="92">
        <v>857081.27319999994</v>
      </c>
      <c r="K325" s="58"/>
      <c r="L325" s="92">
        <v>865567.22639999993</v>
      </c>
      <c r="M325" s="93"/>
      <c r="W325" s="41"/>
    </row>
    <row r="326" spans="1:23" s="87" customFormat="1" ht="15" customHeight="1" x14ac:dyDescent="0.25">
      <c r="A326" s="70"/>
      <c r="B326" s="80"/>
      <c r="C326" s="63" t="s">
        <v>13</v>
      </c>
      <c r="D326" s="63" t="s">
        <v>8</v>
      </c>
      <c r="E326" s="177" t="s">
        <v>647</v>
      </c>
      <c r="F326" s="194" t="s">
        <v>648</v>
      </c>
      <c r="G326" s="90"/>
      <c r="H326" s="91">
        <v>1450000</v>
      </c>
      <c r="I326" s="39"/>
      <c r="J326" s="92">
        <v>1464500</v>
      </c>
      <c r="K326" s="58"/>
      <c r="L326" s="92">
        <v>1479000</v>
      </c>
      <c r="M326" s="93"/>
      <c r="W326" s="41"/>
    </row>
    <row r="327" spans="1:23" s="87" customFormat="1" ht="15" customHeight="1" x14ac:dyDescent="0.25">
      <c r="A327" s="70"/>
      <c r="B327" s="80"/>
      <c r="C327" s="63" t="s">
        <v>13</v>
      </c>
      <c r="D327" s="63" t="s">
        <v>8</v>
      </c>
      <c r="E327" s="177" t="s">
        <v>649</v>
      </c>
      <c r="F327" s="194" t="s">
        <v>650</v>
      </c>
      <c r="G327" s="90"/>
      <c r="H327" s="91">
        <v>4600000</v>
      </c>
      <c r="I327" s="39"/>
      <c r="J327" s="92">
        <v>4646000</v>
      </c>
      <c r="K327" s="58"/>
      <c r="L327" s="92">
        <v>4692000</v>
      </c>
      <c r="M327" s="93"/>
      <c r="W327" s="41"/>
    </row>
    <row r="328" spans="1:23" s="87" customFormat="1" ht="15" customHeight="1" x14ac:dyDescent="0.25">
      <c r="A328" s="70"/>
      <c r="B328" s="80"/>
      <c r="C328" s="63" t="s">
        <v>13</v>
      </c>
      <c r="D328" s="63" t="s">
        <v>8</v>
      </c>
      <c r="E328" s="177" t="s">
        <v>651</v>
      </c>
      <c r="F328" s="186" t="s">
        <v>652</v>
      </c>
      <c r="G328" s="141"/>
      <c r="H328" s="91">
        <v>2213776.5099999998</v>
      </c>
      <c r="I328" s="39"/>
      <c r="J328" s="92">
        <v>2235914.2750999997</v>
      </c>
      <c r="K328" s="58"/>
      <c r="L328" s="92">
        <v>2258052.0401999997</v>
      </c>
      <c r="M328" s="93"/>
      <c r="W328" s="41"/>
    </row>
    <row r="329" spans="1:23" s="87" customFormat="1" ht="15" customHeight="1" x14ac:dyDescent="0.25">
      <c r="A329" s="70" t="s">
        <v>11</v>
      </c>
      <c r="B329" s="80"/>
      <c r="C329" s="63" t="s">
        <v>13</v>
      </c>
      <c r="D329" s="63" t="s">
        <v>13</v>
      </c>
      <c r="E329" s="177" t="s">
        <v>653</v>
      </c>
      <c r="F329" s="186" t="s">
        <v>654</v>
      </c>
      <c r="G329" s="204">
        <f>+G330+G331</f>
        <v>0</v>
      </c>
      <c r="H329" s="203">
        <v>2660677.56</v>
      </c>
      <c r="I329" s="39"/>
      <c r="J329" s="99">
        <v>2660677.56</v>
      </c>
      <c r="K329" s="58"/>
      <c r="L329" s="99">
        <v>2660677.56</v>
      </c>
      <c r="M329" s="86"/>
      <c r="W329" s="41"/>
    </row>
    <row r="330" spans="1:23" s="87" customFormat="1" ht="15" customHeight="1" x14ac:dyDescent="0.25">
      <c r="A330" s="70"/>
      <c r="B330" s="80"/>
      <c r="C330" s="63" t="s">
        <v>13</v>
      </c>
      <c r="D330" s="63" t="s">
        <v>8</v>
      </c>
      <c r="E330" s="179" t="s">
        <v>655</v>
      </c>
      <c r="F330" s="194" t="s">
        <v>656</v>
      </c>
      <c r="G330" s="90"/>
      <c r="H330" s="91">
        <v>2629890.33</v>
      </c>
      <c r="I330" s="39"/>
      <c r="J330" s="92">
        <v>2629890.33</v>
      </c>
      <c r="K330" s="202"/>
      <c r="L330" s="92">
        <v>2629890.33</v>
      </c>
      <c r="M330" s="93"/>
      <c r="W330" s="41"/>
    </row>
    <row r="331" spans="1:23" s="87" customFormat="1" ht="15" customHeight="1" x14ac:dyDescent="0.25">
      <c r="A331" s="70"/>
      <c r="B331" s="80"/>
      <c r="C331" s="63" t="s">
        <v>13</v>
      </c>
      <c r="D331" s="63" t="s">
        <v>8</v>
      </c>
      <c r="E331" s="179" t="s">
        <v>657</v>
      </c>
      <c r="F331" s="194" t="s">
        <v>658</v>
      </c>
      <c r="G331" s="90"/>
      <c r="H331" s="91">
        <v>30787.23</v>
      </c>
      <c r="I331" s="39"/>
      <c r="J331" s="92">
        <v>30787.23</v>
      </c>
      <c r="K331" s="58"/>
      <c r="L331" s="92">
        <v>30787.23</v>
      </c>
      <c r="M331" s="93"/>
      <c r="W331" s="41"/>
    </row>
    <row r="332" spans="1:23" s="87" customFormat="1" ht="15" customHeight="1" x14ac:dyDescent="0.25">
      <c r="A332" s="70" t="s">
        <v>11</v>
      </c>
      <c r="B332" s="80"/>
      <c r="C332" s="63" t="s">
        <v>13</v>
      </c>
      <c r="D332" s="63" t="s">
        <v>13</v>
      </c>
      <c r="E332" s="177" t="s">
        <v>659</v>
      </c>
      <c r="F332" s="186" t="s">
        <v>660</v>
      </c>
      <c r="G332" s="204">
        <f>SUM(G333:G335)</f>
        <v>0</v>
      </c>
      <c r="H332" s="203">
        <v>13588260.120000001</v>
      </c>
      <c r="I332" s="39"/>
      <c r="J332" s="99">
        <v>13724142.7212</v>
      </c>
      <c r="K332" s="58"/>
      <c r="L332" s="99">
        <v>13860025.322399996</v>
      </c>
      <c r="M332" s="86"/>
      <c r="W332" s="41"/>
    </row>
    <row r="333" spans="1:23" s="87" customFormat="1" ht="15" customHeight="1" x14ac:dyDescent="0.25">
      <c r="A333" s="70"/>
      <c r="B333" s="80" t="s">
        <v>7</v>
      </c>
      <c r="C333" s="63" t="s">
        <v>7</v>
      </c>
      <c r="D333" s="63" t="s">
        <v>8</v>
      </c>
      <c r="E333" s="179" t="s">
        <v>661</v>
      </c>
      <c r="F333" s="194" t="s">
        <v>662</v>
      </c>
      <c r="G333" s="90"/>
      <c r="H333" s="91">
        <v>0</v>
      </c>
      <c r="I333" s="39"/>
      <c r="J333" s="92">
        <v>0</v>
      </c>
      <c r="K333" s="58"/>
      <c r="L333" s="92">
        <v>0</v>
      </c>
      <c r="M333" s="93"/>
      <c r="W333" s="41"/>
    </row>
    <row r="334" spans="1:23" s="87" customFormat="1" ht="15" customHeight="1" x14ac:dyDescent="0.25">
      <c r="A334" s="70"/>
      <c r="B334" s="80"/>
      <c r="C334" s="63" t="s">
        <v>13</v>
      </c>
      <c r="D334" s="63" t="s">
        <v>8</v>
      </c>
      <c r="E334" s="179" t="s">
        <v>663</v>
      </c>
      <c r="F334" s="194" t="s">
        <v>664</v>
      </c>
      <c r="G334" s="90"/>
      <c r="H334" s="91">
        <v>0</v>
      </c>
      <c r="I334" s="39"/>
      <c r="J334" s="92">
        <v>0</v>
      </c>
      <c r="K334" s="58"/>
      <c r="L334" s="92">
        <v>0</v>
      </c>
      <c r="M334" s="93"/>
      <c r="W334" s="41"/>
    </row>
    <row r="335" spans="1:23" s="87" customFormat="1" ht="15" customHeight="1" x14ac:dyDescent="0.25">
      <c r="A335" s="70"/>
      <c r="B335" s="80"/>
      <c r="C335" s="63" t="s">
        <v>13</v>
      </c>
      <c r="D335" s="63" t="s">
        <v>8</v>
      </c>
      <c r="E335" s="179" t="s">
        <v>665</v>
      </c>
      <c r="F335" s="194" t="s">
        <v>666</v>
      </c>
      <c r="G335" s="90"/>
      <c r="H335" s="91">
        <v>13588260.120000001</v>
      </c>
      <c r="I335" s="39"/>
      <c r="J335" s="92">
        <v>13724142.7212</v>
      </c>
      <c r="K335" s="58"/>
      <c r="L335" s="92">
        <v>13860025.322399996</v>
      </c>
      <c r="M335" s="93"/>
      <c r="W335" s="41"/>
    </row>
    <row r="336" spans="1:23" s="87" customFormat="1" ht="15" customHeight="1" x14ac:dyDescent="0.25">
      <c r="A336" s="70" t="s">
        <v>11</v>
      </c>
      <c r="B336" s="80"/>
      <c r="C336" s="63" t="s">
        <v>13</v>
      </c>
      <c r="D336" s="63" t="s">
        <v>13</v>
      </c>
      <c r="E336" s="174" t="s">
        <v>667</v>
      </c>
      <c r="F336" s="192" t="s">
        <v>668</v>
      </c>
      <c r="G336" s="193">
        <f>SUM(G337:G339)+G345</f>
        <v>0</v>
      </c>
      <c r="H336" s="190">
        <v>27545</v>
      </c>
      <c r="I336" s="39"/>
      <c r="J336" s="191">
        <v>27545</v>
      </c>
      <c r="K336" s="58"/>
      <c r="L336" s="191">
        <v>27545</v>
      </c>
      <c r="M336" s="115"/>
      <c r="W336" s="41"/>
    </row>
    <row r="337" spans="1:23" s="87" customFormat="1" ht="15" customHeight="1" x14ac:dyDescent="0.25">
      <c r="A337" s="70"/>
      <c r="B337" s="80" t="s">
        <v>7</v>
      </c>
      <c r="C337" s="63" t="s">
        <v>7</v>
      </c>
      <c r="D337" s="63" t="s">
        <v>8</v>
      </c>
      <c r="E337" s="177" t="s">
        <v>669</v>
      </c>
      <c r="F337" s="186" t="s">
        <v>670</v>
      </c>
      <c r="G337" s="141"/>
      <c r="H337" s="91">
        <v>0</v>
      </c>
      <c r="I337" s="39"/>
      <c r="J337" s="92">
        <v>0</v>
      </c>
      <c r="K337" s="58"/>
      <c r="L337" s="92">
        <v>0</v>
      </c>
      <c r="M337" s="93"/>
      <c r="W337" s="41"/>
    </row>
    <row r="338" spans="1:23" s="87" customFormat="1" ht="15" customHeight="1" x14ac:dyDescent="0.25">
      <c r="A338" s="70"/>
      <c r="B338" s="80"/>
      <c r="C338" s="63" t="s">
        <v>13</v>
      </c>
      <c r="D338" s="63" t="s">
        <v>8</v>
      </c>
      <c r="E338" s="177" t="s">
        <v>671</v>
      </c>
      <c r="F338" s="186" t="s">
        <v>672</v>
      </c>
      <c r="G338" s="141"/>
      <c r="H338" s="91">
        <v>0</v>
      </c>
      <c r="I338" s="39"/>
      <c r="J338" s="92">
        <v>0</v>
      </c>
      <c r="K338" s="58"/>
      <c r="L338" s="92">
        <v>0</v>
      </c>
      <c r="M338" s="93"/>
      <c r="W338" s="41"/>
    </row>
    <row r="339" spans="1:23" s="87" customFormat="1" ht="15" customHeight="1" x14ac:dyDescent="0.25">
      <c r="A339" s="70" t="s">
        <v>11</v>
      </c>
      <c r="B339" s="80"/>
      <c r="C339" s="63" t="s">
        <v>13</v>
      </c>
      <c r="D339" s="63" t="s">
        <v>13</v>
      </c>
      <c r="E339" s="177" t="s">
        <v>673</v>
      </c>
      <c r="F339" s="186" t="s">
        <v>674</v>
      </c>
      <c r="G339" s="204">
        <f>SUM(G340:G345)</f>
        <v>0</v>
      </c>
      <c r="H339" s="203">
        <v>0</v>
      </c>
      <c r="I339" s="39"/>
      <c r="J339" s="99">
        <v>0</v>
      </c>
      <c r="K339" s="58"/>
      <c r="L339" s="99">
        <v>0</v>
      </c>
      <c r="M339" s="86"/>
      <c r="W339" s="41"/>
    </row>
    <row r="340" spans="1:23" s="87" customFormat="1" ht="15" customHeight="1" x14ac:dyDescent="0.25">
      <c r="A340" s="70"/>
      <c r="B340" s="80"/>
      <c r="C340" s="63" t="s">
        <v>13</v>
      </c>
      <c r="D340" s="63" t="s">
        <v>8</v>
      </c>
      <c r="E340" s="179" t="s">
        <v>675</v>
      </c>
      <c r="F340" s="194" t="s">
        <v>676</v>
      </c>
      <c r="G340" s="90"/>
      <c r="H340" s="91">
        <v>0</v>
      </c>
      <c r="I340" s="39"/>
      <c r="J340" s="92">
        <v>0</v>
      </c>
      <c r="K340" s="58"/>
      <c r="L340" s="92">
        <v>0</v>
      </c>
      <c r="M340" s="93"/>
      <c r="W340" s="41"/>
    </row>
    <row r="341" spans="1:23" s="87" customFormat="1" ht="15" customHeight="1" x14ac:dyDescent="0.25">
      <c r="A341" s="70"/>
      <c r="B341" s="80"/>
      <c r="C341" s="63" t="s">
        <v>13</v>
      </c>
      <c r="D341" s="63" t="s">
        <v>8</v>
      </c>
      <c r="E341" s="179" t="s">
        <v>677</v>
      </c>
      <c r="F341" s="194" t="s">
        <v>678</v>
      </c>
      <c r="G341" s="90"/>
      <c r="H341" s="91">
        <v>0</v>
      </c>
      <c r="I341" s="39"/>
      <c r="J341" s="92">
        <v>0</v>
      </c>
      <c r="K341" s="58"/>
      <c r="L341" s="92">
        <v>0</v>
      </c>
      <c r="M341" s="93"/>
      <c r="W341" s="41"/>
    </row>
    <row r="342" spans="1:23" s="87" customFormat="1" ht="15" customHeight="1" x14ac:dyDescent="0.25">
      <c r="A342" s="70"/>
      <c r="B342" s="80"/>
      <c r="C342" s="63" t="s">
        <v>13</v>
      </c>
      <c r="D342" s="63" t="s">
        <v>8</v>
      </c>
      <c r="E342" s="179" t="s">
        <v>679</v>
      </c>
      <c r="F342" s="194" t="s">
        <v>680</v>
      </c>
      <c r="G342" s="90"/>
      <c r="H342" s="91">
        <v>0</v>
      </c>
      <c r="I342" s="39"/>
      <c r="J342" s="92">
        <v>0</v>
      </c>
      <c r="K342" s="58"/>
      <c r="L342" s="92">
        <v>0</v>
      </c>
      <c r="M342" s="93"/>
      <c r="W342" s="41"/>
    </row>
    <row r="343" spans="1:23" s="87" customFormat="1" ht="15" customHeight="1" x14ac:dyDescent="0.25">
      <c r="A343" s="70"/>
      <c r="B343" s="80"/>
      <c r="C343" s="63" t="s">
        <v>13</v>
      </c>
      <c r="D343" s="63" t="s">
        <v>8</v>
      </c>
      <c r="E343" s="179" t="s">
        <v>681</v>
      </c>
      <c r="F343" s="194" t="s">
        <v>682</v>
      </c>
      <c r="G343" s="90"/>
      <c r="H343" s="91">
        <v>0</v>
      </c>
      <c r="I343" s="39"/>
      <c r="J343" s="92">
        <v>0</v>
      </c>
      <c r="K343" s="58"/>
      <c r="L343" s="92">
        <v>0</v>
      </c>
      <c r="M343" s="93"/>
      <c r="W343" s="41"/>
    </row>
    <row r="344" spans="1:23" s="87" customFormat="1" ht="15" customHeight="1" x14ac:dyDescent="0.25">
      <c r="A344" s="70"/>
      <c r="B344" s="80"/>
      <c r="C344" s="63" t="s">
        <v>13</v>
      </c>
      <c r="D344" s="63" t="s">
        <v>8</v>
      </c>
      <c r="E344" s="179" t="s">
        <v>683</v>
      </c>
      <c r="F344" s="194" t="s">
        <v>684</v>
      </c>
      <c r="G344" s="90"/>
      <c r="H344" s="91">
        <v>0</v>
      </c>
      <c r="I344" s="39"/>
      <c r="J344" s="92">
        <v>0</v>
      </c>
      <c r="K344" s="58"/>
      <c r="L344" s="92">
        <v>0</v>
      </c>
      <c r="M344" s="93"/>
      <c r="W344" s="41"/>
    </row>
    <row r="345" spans="1:23" s="149" customFormat="1" ht="15" customHeight="1" x14ac:dyDescent="0.25">
      <c r="A345" s="70"/>
      <c r="B345" s="80"/>
      <c r="C345" s="63" t="s">
        <v>13</v>
      </c>
      <c r="D345" s="63" t="s">
        <v>8</v>
      </c>
      <c r="E345" s="179" t="s">
        <v>685</v>
      </c>
      <c r="F345" s="194" t="s">
        <v>686</v>
      </c>
      <c r="G345" s="90"/>
      <c r="H345" s="91">
        <v>0</v>
      </c>
      <c r="I345" s="39"/>
      <c r="J345" s="92">
        <v>0</v>
      </c>
      <c r="K345" s="58"/>
      <c r="L345" s="92">
        <v>0</v>
      </c>
      <c r="M345" s="93"/>
      <c r="W345" s="125"/>
    </row>
    <row r="346" spans="1:23" s="87" customFormat="1" ht="15" customHeight="1" x14ac:dyDescent="0.25">
      <c r="A346" s="70" t="s">
        <v>11</v>
      </c>
      <c r="B346" s="80"/>
      <c r="C346" s="63" t="s">
        <v>13</v>
      </c>
      <c r="D346" s="63" t="s">
        <v>13</v>
      </c>
      <c r="E346" s="177" t="s">
        <v>687</v>
      </c>
      <c r="F346" s="186" t="s">
        <v>688</v>
      </c>
      <c r="G346" s="204">
        <f>SUM(G347:G349)</f>
        <v>0</v>
      </c>
      <c r="H346" s="203">
        <v>27545</v>
      </c>
      <c r="I346" s="39"/>
      <c r="J346" s="99">
        <v>27545</v>
      </c>
      <c r="K346" s="58"/>
      <c r="L346" s="99">
        <v>27545</v>
      </c>
      <c r="M346" s="86"/>
      <c r="W346" s="41"/>
    </row>
    <row r="347" spans="1:23" s="87" customFormat="1" ht="15" customHeight="1" x14ac:dyDescent="0.25">
      <c r="A347" s="70"/>
      <c r="B347" s="80" t="s">
        <v>7</v>
      </c>
      <c r="C347" s="63" t="s">
        <v>7</v>
      </c>
      <c r="D347" s="63" t="s">
        <v>8</v>
      </c>
      <c r="E347" s="179" t="s">
        <v>689</v>
      </c>
      <c r="F347" s="194" t="s">
        <v>690</v>
      </c>
      <c r="G347" s="90"/>
      <c r="H347" s="91">
        <v>0</v>
      </c>
      <c r="I347" s="39"/>
      <c r="J347" s="92">
        <v>0</v>
      </c>
      <c r="K347" s="58"/>
      <c r="L347" s="92">
        <v>0</v>
      </c>
      <c r="M347" s="93"/>
      <c r="W347" s="41"/>
    </row>
    <row r="348" spans="1:23" s="87" customFormat="1" ht="15" customHeight="1" x14ac:dyDescent="0.25">
      <c r="A348" s="70"/>
      <c r="B348" s="80"/>
      <c r="C348" s="63" t="s">
        <v>13</v>
      </c>
      <c r="D348" s="63" t="s">
        <v>8</v>
      </c>
      <c r="E348" s="179" t="s">
        <v>691</v>
      </c>
      <c r="F348" s="194" t="s">
        <v>692</v>
      </c>
      <c r="G348" s="90"/>
      <c r="H348" s="91">
        <v>27545</v>
      </c>
      <c r="I348" s="39"/>
      <c r="J348" s="92">
        <v>27545</v>
      </c>
      <c r="K348" s="58"/>
      <c r="L348" s="92">
        <v>27545</v>
      </c>
      <c r="M348" s="93"/>
      <c r="W348" s="41"/>
    </row>
    <row r="349" spans="1:23" s="87" customFormat="1" ht="15" customHeight="1" x14ac:dyDescent="0.25">
      <c r="A349" s="70"/>
      <c r="B349" s="80" t="s">
        <v>141</v>
      </c>
      <c r="C349" s="63" t="s">
        <v>141</v>
      </c>
      <c r="D349" s="63" t="s">
        <v>8</v>
      </c>
      <c r="E349" s="179" t="s">
        <v>693</v>
      </c>
      <c r="F349" s="194" t="s">
        <v>694</v>
      </c>
      <c r="G349" s="90"/>
      <c r="H349" s="91">
        <v>0</v>
      </c>
      <c r="I349" s="39"/>
      <c r="J349" s="92">
        <v>0</v>
      </c>
      <c r="K349" s="58"/>
      <c r="L349" s="92">
        <v>0</v>
      </c>
      <c r="M349" s="93"/>
      <c r="W349" s="41"/>
    </row>
    <row r="350" spans="1:23" s="87" customFormat="1" ht="15" customHeight="1" x14ac:dyDescent="0.25">
      <c r="A350" s="70" t="s">
        <v>11</v>
      </c>
      <c r="B350" s="80"/>
      <c r="C350" s="63" t="s">
        <v>13</v>
      </c>
      <c r="D350" s="63" t="s">
        <v>13</v>
      </c>
      <c r="E350" s="174" t="s">
        <v>695</v>
      </c>
      <c r="F350" s="192" t="s">
        <v>696</v>
      </c>
      <c r="G350" s="193">
        <f>SUM(G351:G352)</f>
        <v>0</v>
      </c>
      <c r="H350" s="190">
        <v>439573.12</v>
      </c>
      <c r="I350" s="39"/>
      <c r="J350" s="191">
        <v>443968.85120000003</v>
      </c>
      <c r="K350" s="58"/>
      <c r="L350" s="191">
        <v>448364.58240000007</v>
      </c>
      <c r="M350" s="115"/>
      <c r="W350" s="41"/>
    </row>
    <row r="351" spans="1:23" s="87" customFormat="1" ht="15" customHeight="1" x14ac:dyDescent="0.25">
      <c r="A351" s="70"/>
      <c r="B351" s="80"/>
      <c r="C351" s="63" t="s">
        <v>13</v>
      </c>
      <c r="D351" s="63" t="s">
        <v>8</v>
      </c>
      <c r="E351" s="177" t="s">
        <v>697</v>
      </c>
      <c r="F351" s="186" t="s">
        <v>698</v>
      </c>
      <c r="G351" s="141"/>
      <c r="H351" s="91">
        <v>124501</v>
      </c>
      <c r="I351" s="39"/>
      <c r="J351" s="92">
        <v>125746.01</v>
      </c>
      <c r="K351" s="58"/>
      <c r="L351" s="92">
        <v>126991.01999999999</v>
      </c>
      <c r="M351" s="93"/>
      <c r="W351" s="41"/>
    </row>
    <row r="352" spans="1:23" s="87" customFormat="1" ht="15" customHeight="1" x14ac:dyDescent="0.25">
      <c r="A352" s="70"/>
      <c r="B352" s="80"/>
      <c r="C352" s="63" t="s">
        <v>13</v>
      </c>
      <c r="D352" s="63" t="s">
        <v>8</v>
      </c>
      <c r="E352" s="177" t="s">
        <v>699</v>
      </c>
      <c r="F352" s="186" t="s">
        <v>700</v>
      </c>
      <c r="G352" s="141"/>
      <c r="H352" s="91">
        <v>315072.12</v>
      </c>
      <c r="I352" s="39"/>
      <c r="J352" s="92">
        <v>318222.84120000002</v>
      </c>
      <c r="K352" s="58"/>
      <c r="L352" s="92">
        <v>321373.56240000005</v>
      </c>
      <c r="M352" s="93"/>
      <c r="W352" s="41"/>
    </row>
    <row r="353" spans="1:23" s="87" customFormat="1" ht="15" customHeight="1" x14ac:dyDescent="0.25">
      <c r="A353" s="70" t="s">
        <v>11</v>
      </c>
      <c r="B353" s="80"/>
      <c r="C353" s="63" t="s">
        <v>13</v>
      </c>
      <c r="D353" s="63" t="s">
        <v>13</v>
      </c>
      <c r="E353" s="172" t="s">
        <v>701</v>
      </c>
      <c r="F353" s="205" t="s">
        <v>702</v>
      </c>
      <c r="G353" s="118">
        <f>SUM(G354:G360)</f>
        <v>0</v>
      </c>
      <c r="H353" s="119">
        <v>9811175.8000000007</v>
      </c>
      <c r="I353" s="39"/>
      <c r="J353" s="68">
        <v>9909287.5579999983</v>
      </c>
      <c r="K353" s="58"/>
      <c r="L353" s="68">
        <v>10007399.316</v>
      </c>
      <c r="M353" s="69"/>
      <c r="W353" s="41"/>
    </row>
    <row r="354" spans="1:23" s="87" customFormat="1" ht="15" customHeight="1" x14ac:dyDescent="0.25">
      <c r="A354" s="70"/>
      <c r="B354" s="80"/>
      <c r="C354" s="63" t="s">
        <v>13</v>
      </c>
      <c r="D354" s="63" t="s">
        <v>8</v>
      </c>
      <c r="E354" s="174" t="s">
        <v>703</v>
      </c>
      <c r="F354" s="187" t="s">
        <v>704</v>
      </c>
      <c r="G354" s="112"/>
      <c r="H354" s="120">
        <v>3039622.48</v>
      </c>
      <c r="I354" s="39"/>
      <c r="J354" s="121">
        <v>3070018.7047999999</v>
      </c>
      <c r="K354" s="58"/>
      <c r="L354" s="121">
        <v>3100414.9295999999</v>
      </c>
      <c r="M354" s="93"/>
      <c r="W354" s="41"/>
    </row>
    <row r="355" spans="1:23" s="87" customFormat="1" ht="15" customHeight="1" x14ac:dyDescent="0.25">
      <c r="A355" s="70"/>
      <c r="B355" s="80"/>
      <c r="C355" s="63" t="s">
        <v>13</v>
      </c>
      <c r="D355" s="63" t="s">
        <v>8</v>
      </c>
      <c r="E355" s="174" t="s">
        <v>705</v>
      </c>
      <c r="F355" s="187" t="s">
        <v>706</v>
      </c>
      <c r="G355" s="112"/>
      <c r="H355" s="120">
        <v>2457929.2000000002</v>
      </c>
      <c r="I355" s="39"/>
      <c r="J355" s="121">
        <v>2482508.4920000001</v>
      </c>
      <c r="K355" s="58"/>
      <c r="L355" s="121">
        <v>2507087.784</v>
      </c>
      <c r="M355" s="93"/>
      <c r="W355" s="41"/>
    </row>
    <row r="356" spans="1:23" s="87" customFormat="1" ht="15" customHeight="1" x14ac:dyDescent="0.25">
      <c r="A356" s="70"/>
      <c r="B356" s="80"/>
      <c r="C356" s="63" t="s">
        <v>13</v>
      </c>
      <c r="D356" s="63" t="s">
        <v>8</v>
      </c>
      <c r="E356" s="174" t="s">
        <v>707</v>
      </c>
      <c r="F356" s="187" t="s">
        <v>708</v>
      </c>
      <c r="G356" s="112"/>
      <c r="H356" s="120">
        <v>4191877.23</v>
      </c>
      <c r="I356" s="39"/>
      <c r="J356" s="121">
        <v>4233796.0022999998</v>
      </c>
      <c r="K356" s="58"/>
      <c r="L356" s="121">
        <v>4275714.7746000001</v>
      </c>
      <c r="M356" s="93"/>
      <c r="W356" s="41"/>
    </row>
    <row r="357" spans="1:23" s="87" customFormat="1" ht="15" customHeight="1" x14ac:dyDescent="0.25">
      <c r="A357" s="70"/>
      <c r="B357" s="80"/>
      <c r="C357" s="63" t="s">
        <v>13</v>
      </c>
      <c r="D357" s="63" t="s">
        <v>8</v>
      </c>
      <c r="E357" s="174" t="s">
        <v>709</v>
      </c>
      <c r="F357" s="187" t="s">
        <v>710</v>
      </c>
      <c r="G357" s="112"/>
      <c r="H357" s="120">
        <v>42576.9</v>
      </c>
      <c r="I357" s="39"/>
      <c r="J357" s="121">
        <v>43002.669000000002</v>
      </c>
      <c r="K357" s="58"/>
      <c r="L357" s="121">
        <v>43428.438000000002</v>
      </c>
      <c r="M357" s="93"/>
      <c r="W357" s="41"/>
    </row>
    <row r="358" spans="1:23" s="87" customFormat="1" ht="15" customHeight="1" x14ac:dyDescent="0.25">
      <c r="A358" s="70"/>
      <c r="B358" s="80"/>
      <c r="C358" s="63" t="s">
        <v>13</v>
      </c>
      <c r="D358" s="63" t="s">
        <v>8</v>
      </c>
      <c r="E358" s="174" t="s">
        <v>711</v>
      </c>
      <c r="F358" s="187" t="s">
        <v>712</v>
      </c>
      <c r="G358" s="112"/>
      <c r="H358" s="120">
        <v>72692.77</v>
      </c>
      <c r="I358" s="39"/>
      <c r="J358" s="121">
        <v>73419.697700000004</v>
      </c>
      <c r="K358" s="58"/>
      <c r="L358" s="121">
        <v>74146.625400000004</v>
      </c>
      <c r="M358" s="93"/>
      <c r="W358" s="41"/>
    </row>
    <row r="359" spans="1:23" s="87" customFormat="1" ht="15" customHeight="1" x14ac:dyDescent="0.25">
      <c r="A359" s="70"/>
      <c r="B359" s="80"/>
      <c r="C359" s="63" t="s">
        <v>13</v>
      </c>
      <c r="D359" s="63" t="s">
        <v>8</v>
      </c>
      <c r="E359" s="174" t="s">
        <v>713</v>
      </c>
      <c r="F359" s="187" t="s">
        <v>714</v>
      </c>
      <c r="G359" s="112"/>
      <c r="H359" s="120">
        <v>6477.22</v>
      </c>
      <c r="I359" s="39"/>
      <c r="J359" s="121">
        <v>6541.9922000000006</v>
      </c>
      <c r="K359" s="58"/>
      <c r="L359" s="121">
        <v>6606.7644000000009</v>
      </c>
      <c r="M359" s="93"/>
      <c r="W359" s="41"/>
    </row>
    <row r="360" spans="1:23" s="87" customFormat="1" ht="15" customHeight="1" x14ac:dyDescent="0.25">
      <c r="A360" s="206"/>
      <c r="B360" s="207" t="s">
        <v>7</v>
      </c>
      <c r="C360" s="63" t="s">
        <v>7</v>
      </c>
      <c r="D360" s="63" t="s">
        <v>8</v>
      </c>
      <c r="E360" s="174" t="s">
        <v>715</v>
      </c>
      <c r="F360" s="187" t="s">
        <v>716</v>
      </c>
      <c r="G360" s="112"/>
      <c r="H360" s="120">
        <v>0</v>
      </c>
      <c r="I360" s="39"/>
      <c r="J360" s="121">
        <v>0</v>
      </c>
      <c r="K360" s="58"/>
      <c r="L360" s="121">
        <v>0</v>
      </c>
      <c r="M360" s="93"/>
      <c r="W360" s="41"/>
    </row>
    <row r="361" spans="1:23" s="87" customFormat="1" ht="15" customHeight="1" x14ac:dyDescent="0.25">
      <c r="A361" s="70" t="s">
        <v>11</v>
      </c>
      <c r="B361" s="80"/>
      <c r="C361" s="63" t="s">
        <v>13</v>
      </c>
      <c r="D361" s="63" t="s">
        <v>13</v>
      </c>
      <c r="E361" s="172" t="s">
        <v>717</v>
      </c>
      <c r="F361" s="205" t="s">
        <v>718</v>
      </c>
      <c r="G361" s="118">
        <f>+G362+G363+G366+G369+G370</f>
        <v>0</v>
      </c>
      <c r="H361" s="119">
        <v>7555034.8300000001</v>
      </c>
      <c r="I361" s="39"/>
      <c r="J361" s="68">
        <v>7630585.1782999989</v>
      </c>
      <c r="K361" s="58"/>
      <c r="L361" s="68">
        <v>7706135.5265999986</v>
      </c>
      <c r="M361" s="69"/>
      <c r="W361" s="41"/>
    </row>
    <row r="362" spans="1:23" s="87" customFormat="1" ht="15" customHeight="1" x14ac:dyDescent="0.25">
      <c r="A362" s="70"/>
      <c r="B362" s="80"/>
      <c r="C362" s="63" t="s">
        <v>13</v>
      </c>
      <c r="D362" s="63" t="s">
        <v>8</v>
      </c>
      <c r="E362" s="174" t="s">
        <v>719</v>
      </c>
      <c r="F362" s="187" t="s">
        <v>720</v>
      </c>
      <c r="G362" s="112"/>
      <c r="H362" s="120">
        <v>404150.74</v>
      </c>
      <c r="I362" s="39"/>
      <c r="J362" s="121">
        <v>408192.24739999999</v>
      </c>
      <c r="K362" s="58"/>
      <c r="L362" s="121">
        <v>412233.7548</v>
      </c>
      <c r="M362" s="93"/>
      <c r="W362" s="41"/>
    </row>
    <row r="363" spans="1:23" s="87" customFormat="1" ht="15" customHeight="1" x14ac:dyDescent="0.25">
      <c r="A363" s="70" t="s">
        <v>11</v>
      </c>
      <c r="B363" s="80"/>
      <c r="C363" s="63" t="s">
        <v>13</v>
      </c>
      <c r="D363" s="63" t="s">
        <v>13</v>
      </c>
      <c r="E363" s="174" t="s">
        <v>721</v>
      </c>
      <c r="F363" s="187" t="s">
        <v>722</v>
      </c>
      <c r="G363" s="146">
        <f>+G364+G365</f>
        <v>0</v>
      </c>
      <c r="H363" s="113">
        <v>7150884.0899999999</v>
      </c>
      <c r="I363" s="39"/>
      <c r="J363" s="114">
        <v>7222392.9308999991</v>
      </c>
      <c r="K363" s="58"/>
      <c r="L363" s="114">
        <v>7293901.7717999984</v>
      </c>
      <c r="M363" s="115"/>
      <c r="W363" s="41"/>
    </row>
    <row r="364" spans="1:23" s="87" customFormat="1" ht="15" customHeight="1" x14ac:dyDescent="0.25">
      <c r="A364" s="70"/>
      <c r="B364" s="80"/>
      <c r="C364" s="63" t="s">
        <v>13</v>
      </c>
      <c r="D364" s="63" t="s">
        <v>8</v>
      </c>
      <c r="E364" s="177" t="s">
        <v>723</v>
      </c>
      <c r="F364" s="192" t="s">
        <v>724</v>
      </c>
      <c r="G364" s="189"/>
      <c r="H364" s="197">
        <v>6817069.8300000001</v>
      </c>
      <c r="I364" s="39"/>
      <c r="J364" s="198">
        <v>6885240.5282999994</v>
      </c>
      <c r="K364" s="58"/>
      <c r="L364" s="198">
        <v>6953411.2265999988</v>
      </c>
      <c r="M364" s="69"/>
      <c r="W364" s="41"/>
    </row>
    <row r="365" spans="1:23" s="87" customFormat="1" ht="15" customHeight="1" x14ac:dyDescent="0.25">
      <c r="A365" s="70"/>
      <c r="B365" s="80"/>
      <c r="C365" s="63" t="s">
        <v>13</v>
      </c>
      <c r="D365" s="63" t="s">
        <v>8</v>
      </c>
      <c r="E365" s="177" t="s">
        <v>725</v>
      </c>
      <c r="F365" s="192" t="s">
        <v>726</v>
      </c>
      <c r="G365" s="189"/>
      <c r="H365" s="197">
        <v>333814.26</v>
      </c>
      <c r="I365" s="39"/>
      <c r="J365" s="198">
        <v>337152.40259999997</v>
      </c>
      <c r="K365" s="58"/>
      <c r="L365" s="198">
        <v>340490.54519999999</v>
      </c>
      <c r="M365" s="69"/>
      <c r="W365" s="41"/>
    </row>
    <row r="366" spans="1:23" s="87" customFormat="1" ht="15" customHeight="1" x14ac:dyDescent="0.25">
      <c r="A366" s="70" t="s">
        <v>11</v>
      </c>
      <c r="B366" s="80"/>
      <c r="C366" s="63" t="s">
        <v>13</v>
      </c>
      <c r="D366" s="63" t="s">
        <v>13</v>
      </c>
      <c r="E366" s="174" t="s">
        <v>727</v>
      </c>
      <c r="F366" s="187" t="s">
        <v>728</v>
      </c>
      <c r="G366" s="74">
        <f>+G367+G368</f>
        <v>0</v>
      </c>
      <c r="H366" s="75">
        <v>0</v>
      </c>
      <c r="I366" s="39"/>
      <c r="J366" s="77">
        <v>0</v>
      </c>
      <c r="K366" s="58"/>
      <c r="L366" s="77">
        <v>0</v>
      </c>
      <c r="M366" s="69"/>
      <c r="W366" s="41"/>
    </row>
    <row r="367" spans="1:23" s="87" customFormat="1" ht="15" customHeight="1" x14ac:dyDescent="0.25">
      <c r="A367" s="70"/>
      <c r="B367" s="80"/>
      <c r="C367" s="63" t="s">
        <v>13</v>
      </c>
      <c r="D367" s="63" t="s">
        <v>8</v>
      </c>
      <c r="E367" s="177" t="s">
        <v>729</v>
      </c>
      <c r="F367" s="192" t="s">
        <v>730</v>
      </c>
      <c r="G367" s="189"/>
      <c r="H367" s="197">
        <v>0</v>
      </c>
      <c r="I367" s="39"/>
      <c r="J367" s="198">
        <v>0</v>
      </c>
      <c r="K367" s="58"/>
      <c r="L367" s="198">
        <v>0</v>
      </c>
      <c r="M367" s="69"/>
      <c r="W367" s="41"/>
    </row>
    <row r="368" spans="1:23" s="87" customFormat="1" ht="15" customHeight="1" x14ac:dyDescent="0.25">
      <c r="A368" s="70"/>
      <c r="B368" s="80"/>
      <c r="C368" s="63" t="s">
        <v>13</v>
      </c>
      <c r="D368" s="63" t="s">
        <v>8</v>
      </c>
      <c r="E368" s="177" t="s">
        <v>731</v>
      </c>
      <c r="F368" s="192" t="s">
        <v>732</v>
      </c>
      <c r="G368" s="189"/>
      <c r="H368" s="197">
        <v>0</v>
      </c>
      <c r="I368" s="39"/>
      <c r="J368" s="198">
        <v>0</v>
      </c>
      <c r="K368" s="58"/>
      <c r="L368" s="198">
        <v>0</v>
      </c>
      <c r="M368" s="69"/>
      <c r="W368" s="41"/>
    </row>
    <row r="369" spans="1:23" s="40" customFormat="1" ht="15" customHeight="1" x14ac:dyDescent="0.25">
      <c r="A369" s="106"/>
      <c r="B369" s="107"/>
      <c r="C369" s="63" t="s">
        <v>13</v>
      </c>
      <c r="D369" s="63" t="s">
        <v>8</v>
      </c>
      <c r="E369" s="174" t="s">
        <v>733</v>
      </c>
      <c r="F369" s="187" t="s">
        <v>734</v>
      </c>
      <c r="G369" s="112"/>
      <c r="H369" s="120">
        <v>0</v>
      </c>
      <c r="I369" s="39"/>
      <c r="J369" s="121">
        <v>0</v>
      </c>
      <c r="K369" s="58"/>
      <c r="L369" s="121">
        <v>0</v>
      </c>
      <c r="M369" s="93"/>
      <c r="W369" s="41"/>
    </row>
    <row r="370" spans="1:23" s="40" customFormat="1" ht="15" customHeight="1" x14ac:dyDescent="0.25">
      <c r="A370" s="208"/>
      <c r="B370" s="209" t="s">
        <v>7</v>
      </c>
      <c r="C370" s="63" t="s">
        <v>7</v>
      </c>
      <c r="D370" s="63" t="s">
        <v>8</v>
      </c>
      <c r="E370" s="174" t="s">
        <v>735</v>
      </c>
      <c r="F370" s="187" t="s">
        <v>736</v>
      </c>
      <c r="G370" s="112"/>
      <c r="H370" s="120">
        <v>0</v>
      </c>
      <c r="I370" s="39"/>
      <c r="J370" s="121">
        <v>0</v>
      </c>
      <c r="K370" s="58"/>
      <c r="L370" s="121">
        <v>0</v>
      </c>
      <c r="M370" s="93"/>
      <c r="W370" s="41"/>
    </row>
    <row r="371" spans="1:23" s="87" customFormat="1" ht="15" customHeight="1" x14ac:dyDescent="0.25">
      <c r="A371" s="70" t="s">
        <v>11</v>
      </c>
      <c r="B371" s="80"/>
      <c r="C371" s="63" t="s">
        <v>13</v>
      </c>
      <c r="D371" s="63" t="s">
        <v>13</v>
      </c>
      <c r="E371" s="210" t="s">
        <v>737</v>
      </c>
      <c r="F371" s="211" t="s">
        <v>738</v>
      </c>
      <c r="G371" s="212"/>
      <c r="H371" s="213">
        <v>230300133.50000006</v>
      </c>
      <c r="I371" s="39"/>
      <c r="J371" s="214">
        <v>232070326.27200001</v>
      </c>
      <c r="K371" s="58"/>
      <c r="L371" s="214">
        <v>233840519.04400003</v>
      </c>
      <c r="M371" s="69"/>
      <c r="W371" s="41"/>
    </row>
    <row r="372" spans="1:23" s="87" customFormat="1" ht="15" customHeight="1" x14ac:dyDescent="0.25">
      <c r="A372" s="70" t="s">
        <v>11</v>
      </c>
      <c r="B372" s="80"/>
      <c r="C372" s="63" t="s">
        <v>13</v>
      </c>
      <c r="D372" s="63" t="s">
        <v>13</v>
      </c>
      <c r="E372" s="172" t="s">
        <v>739</v>
      </c>
      <c r="F372" s="205" t="s">
        <v>740</v>
      </c>
      <c r="G372" s="118">
        <f>+G373+G382</f>
        <v>0</v>
      </c>
      <c r="H372" s="119">
        <v>187701898.98000002</v>
      </c>
      <c r="I372" s="39"/>
      <c r="J372" s="68">
        <v>189472091.75199997</v>
      </c>
      <c r="K372" s="58"/>
      <c r="L372" s="68">
        <v>191242284.52399999</v>
      </c>
      <c r="M372" s="69"/>
      <c r="W372" s="41"/>
    </row>
    <row r="373" spans="1:23" s="87" customFormat="1" ht="15" customHeight="1" x14ac:dyDescent="0.25">
      <c r="A373" s="70" t="s">
        <v>11</v>
      </c>
      <c r="B373" s="80"/>
      <c r="C373" s="63" t="s">
        <v>13</v>
      </c>
      <c r="D373" s="63" t="s">
        <v>13</v>
      </c>
      <c r="E373" s="174" t="s">
        <v>741</v>
      </c>
      <c r="F373" s="187" t="s">
        <v>742</v>
      </c>
      <c r="G373" s="146">
        <f>+G374+G378</f>
        <v>0</v>
      </c>
      <c r="H373" s="113">
        <v>93071926.289999992</v>
      </c>
      <c r="I373" s="39"/>
      <c r="J373" s="114">
        <v>93924350.916599989</v>
      </c>
      <c r="K373" s="58"/>
      <c r="L373" s="114">
        <v>94776775.543199986</v>
      </c>
      <c r="M373" s="115"/>
      <c r="W373" s="41"/>
    </row>
    <row r="374" spans="1:23" s="87" customFormat="1" ht="15" customHeight="1" x14ac:dyDescent="0.25">
      <c r="A374" s="70" t="s">
        <v>11</v>
      </c>
      <c r="B374" s="80"/>
      <c r="C374" s="63" t="s">
        <v>13</v>
      </c>
      <c r="D374" s="63" t="s">
        <v>13</v>
      </c>
      <c r="E374" s="177" t="s">
        <v>743</v>
      </c>
      <c r="F374" s="182" t="s">
        <v>744</v>
      </c>
      <c r="G374" s="83">
        <f>SUM(G375:G377)</f>
        <v>0</v>
      </c>
      <c r="H374" s="84">
        <v>82929304.079999998</v>
      </c>
      <c r="I374" s="39"/>
      <c r="J374" s="85">
        <v>83690336.465299994</v>
      </c>
      <c r="K374" s="58"/>
      <c r="L374" s="85">
        <v>84451368.850599989</v>
      </c>
      <c r="M374" s="86"/>
      <c r="W374" s="41"/>
    </row>
    <row r="375" spans="1:23" s="87" customFormat="1" ht="15" customHeight="1" x14ac:dyDescent="0.25">
      <c r="A375" s="70"/>
      <c r="B375" s="80"/>
      <c r="C375" s="63" t="s">
        <v>13</v>
      </c>
      <c r="D375" s="63" t="s">
        <v>8</v>
      </c>
      <c r="E375" s="177" t="s">
        <v>745</v>
      </c>
      <c r="F375" s="186" t="s">
        <v>746</v>
      </c>
      <c r="G375" s="141"/>
      <c r="H375" s="203">
        <v>76103238.530000001</v>
      </c>
      <c r="I375" s="39"/>
      <c r="J375" s="99">
        <v>76864270.915299997</v>
      </c>
      <c r="K375" s="58"/>
      <c r="L375" s="99">
        <v>77625303.300599992</v>
      </c>
      <c r="M375" s="86"/>
      <c r="W375" s="41"/>
    </row>
    <row r="376" spans="1:23" s="87" customFormat="1" ht="15" customHeight="1" x14ac:dyDescent="0.25">
      <c r="A376" s="70"/>
      <c r="B376" s="80"/>
      <c r="C376" s="63" t="s">
        <v>13</v>
      </c>
      <c r="D376" s="63" t="s">
        <v>8</v>
      </c>
      <c r="E376" s="177" t="s">
        <v>747</v>
      </c>
      <c r="F376" s="186" t="s">
        <v>748</v>
      </c>
      <c r="G376" s="141"/>
      <c r="H376" s="203">
        <v>6826065.5500000007</v>
      </c>
      <c r="I376" s="39"/>
      <c r="J376" s="99">
        <v>6826065.5500000007</v>
      </c>
      <c r="K376" s="58"/>
      <c r="L376" s="99">
        <v>6826065.5500000007</v>
      </c>
      <c r="M376" s="86"/>
      <c r="W376" s="41"/>
    </row>
    <row r="377" spans="1:23" s="87" customFormat="1" ht="15" customHeight="1" x14ac:dyDescent="0.25">
      <c r="A377" s="70"/>
      <c r="B377" s="80"/>
      <c r="C377" s="63" t="s">
        <v>13</v>
      </c>
      <c r="D377" s="63" t="s">
        <v>8</v>
      </c>
      <c r="E377" s="177" t="s">
        <v>749</v>
      </c>
      <c r="F377" s="186" t="s">
        <v>750</v>
      </c>
      <c r="G377" s="141"/>
      <c r="H377" s="203">
        <v>0</v>
      </c>
      <c r="I377" s="39"/>
      <c r="J377" s="99">
        <v>0</v>
      </c>
      <c r="K377" s="58"/>
      <c r="L377" s="99">
        <v>0</v>
      </c>
      <c r="M377" s="86"/>
      <c r="W377" s="41"/>
    </row>
    <row r="378" spans="1:23" s="87" customFormat="1" ht="15" customHeight="1" x14ac:dyDescent="0.25">
      <c r="A378" s="70" t="s">
        <v>11</v>
      </c>
      <c r="B378" s="80"/>
      <c r="C378" s="63" t="s">
        <v>13</v>
      </c>
      <c r="D378" s="63" t="s">
        <v>13</v>
      </c>
      <c r="E378" s="177" t="s">
        <v>751</v>
      </c>
      <c r="F378" s="182" t="s">
        <v>752</v>
      </c>
      <c r="G378" s="83">
        <f>SUM(G379:G381)</f>
        <v>0</v>
      </c>
      <c r="H378" s="84">
        <v>10142622.209999999</v>
      </c>
      <c r="I378" s="39"/>
      <c r="J378" s="85">
        <v>10234014.451300001</v>
      </c>
      <c r="K378" s="58"/>
      <c r="L378" s="85">
        <v>10325406.692600001</v>
      </c>
      <c r="M378" s="86"/>
      <c r="W378" s="41"/>
    </row>
    <row r="379" spans="1:23" s="87" customFormat="1" ht="15" customHeight="1" x14ac:dyDescent="0.25">
      <c r="A379" s="70"/>
      <c r="B379" s="80"/>
      <c r="C379" s="63" t="s">
        <v>13</v>
      </c>
      <c r="D379" s="63" t="s">
        <v>8</v>
      </c>
      <c r="E379" s="177" t="s">
        <v>753</v>
      </c>
      <c r="F379" s="186" t="s">
        <v>754</v>
      </c>
      <c r="G379" s="141"/>
      <c r="H379" s="203">
        <v>9139224.129999999</v>
      </c>
      <c r="I379" s="39"/>
      <c r="J379" s="99">
        <v>9230616.3713000007</v>
      </c>
      <c r="K379" s="58"/>
      <c r="L379" s="99">
        <v>9322008.6126000006</v>
      </c>
      <c r="M379" s="86"/>
      <c r="W379" s="41"/>
    </row>
    <row r="380" spans="1:23" s="87" customFormat="1" ht="15" customHeight="1" x14ac:dyDescent="0.25">
      <c r="A380" s="70"/>
      <c r="B380" s="80"/>
      <c r="C380" s="63" t="s">
        <v>13</v>
      </c>
      <c r="D380" s="63" t="s">
        <v>8</v>
      </c>
      <c r="E380" s="177" t="s">
        <v>755</v>
      </c>
      <c r="F380" s="186" t="s">
        <v>756</v>
      </c>
      <c r="G380" s="141"/>
      <c r="H380" s="203">
        <v>1003398.08</v>
      </c>
      <c r="I380" s="39"/>
      <c r="J380" s="99">
        <v>1003398.08</v>
      </c>
      <c r="K380" s="58"/>
      <c r="L380" s="99">
        <v>1003398.08</v>
      </c>
      <c r="M380" s="86"/>
      <c r="W380" s="41"/>
    </row>
    <row r="381" spans="1:23" s="87" customFormat="1" ht="15" customHeight="1" x14ac:dyDescent="0.25">
      <c r="A381" s="70"/>
      <c r="B381" s="80"/>
      <c r="C381" s="63" t="s">
        <v>13</v>
      </c>
      <c r="D381" s="63" t="s">
        <v>8</v>
      </c>
      <c r="E381" s="177" t="s">
        <v>757</v>
      </c>
      <c r="F381" s="186" t="s">
        <v>758</v>
      </c>
      <c r="G381" s="141"/>
      <c r="H381" s="203">
        <v>0</v>
      </c>
      <c r="I381" s="39"/>
      <c r="J381" s="99">
        <v>0</v>
      </c>
      <c r="K381" s="58"/>
      <c r="L381" s="99">
        <v>0</v>
      </c>
      <c r="M381" s="86"/>
      <c r="W381" s="41"/>
    </row>
    <row r="382" spans="1:23" s="87" customFormat="1" ht="15" customHeight="1" x14ac:dyDescent="0.25">
      <c r="A382" s="70" t="s">
        <v>11</v>
      </c>
      <c r="B382" s="80"/>
      <c r="C382" s="63" t="s">
        <v>13</v>
      </c>
      <c r="D382" s="63" t="s">
        <v>13</v>
      </c>
      <c r="E382" s="174" t="s">
        <v>759</v>
      </c>
      <c r="F382" s="187" t="s">
        <v>760</v>
      </c>
      <c r="G382" s="112">
        <v>0</v>
      </c>
      <c r="H382" s="113">
        <v>94629972.690000013</v>
      </c>
      <c r="I382" s="39"/>
      <c r="J382" s="114">
        <v>95547740.8354</v>
      </c>
      <c r="K382" s="58"/>
      <c r="L382" s="114">
        <v>96465508.980800003</v>
      </c>
      <c r="M382" s="115"/>
      <c r="W382" s="41"/>
    </row>
    <row r="383" spans="1:23" s="87" customFormat="1" ht="15" customHeight="1" x14ac:dyDescent="0.25">
      <c r="A383" s="70"/>
      <c r="B383" s="80"/>
      <c r="C383" s="63" t="s">
        <v>13</v>
      </c>
      <c r="D383" s="63" t="s">
        <v>8</v>
      </c>
      <c r="E383" s="177" t="s">
        <v>761</v>
      </c>
      <c r="F383" s="186" t="s">
        <v>762</v>
      </c>
      <c r="G383" s="215"/>
      <c r="H383" s="216">
        <v>91776814.540000007</v>
      </c>
      <c r="I383" s="39"/>
      <c r="J383" s="217">
        <v>92694582.685399994</v>
      </c>
      <c r="K383" s="58"/>
      <c r="L383" s="217">
        <v>93612350.830799997</v>
      </c>
      <c r="M383" s="86"/>
      <c r="W383" s="41"/>
    </row>
    <row r="384" spans="1:23" s="87" customFormat="1" ht="15" customHeight="1" x14ac:dyDescent="0.25">
      <c r="A384" s="70"/>
      <c r="B384" s="80"/>
      <c r="C384" s="63" t="s">
        <v>13</v>
      </c>
      <c r="D384" s="63" t="s">
        <v>8</v>
      </c>
      <c r="E384" s="177" t="s">
        <v>763</v>
      </c>
      <c r="F384" s="186" t="s">
        <v>764</v>
      </c>
      <c r="G384" s="215"/>
      <c r="H384" s="216">
        <v>2853158.1500000004</v>
      </c>
      <c r="I384" s="39"/>
      <c r="J384" s="217">
        <v>2853158.1500000004</v>
      </c>
      <c r="K384" s="58"/>
      <c r="L384" s="217">
        <v>2853158.1500000004</v>
      </c>
      <c r="M384" s="86"/>
      <c r="W384" s="41"/>
    </row>
    <row r="385" spans="1:23" s="87" customFormat="1" ht="15" customHeight="1" x14ac:dyDescent="0.25">
      <c r="A385" s="70"/>
      <c r="B385" s="80"/>
      <c r="C385" s="63" t="s">
        <v>13</v>
      </c>
      <c r="D385" s="63" t="s">
        <v>8</v>
      </c>
      <c r="E385" s="177" t="s">
        <v>765</v>
      </c>
      <c r="F385" s="186" t="s">
        <v>766</v>
      </c>
      <c r="G385" s="215"/>
      <c r="H385" s="216">
        <v>0</v>
      </c>
      <c r="I385" s="39"/>
      <c r="J385" s="217">
        <v>0</v>
      </c>
      <c r="K385" s="58"/>
      <c r="L385" s="217">
        <v>0</v>
      </c>
      <c r="M385" s="86"/>
      <c r="W385" s="41"/>
    </row>
    <row r="386" spans="1:23" s="87" customFormat="1" ht="15" customHeight="1" x14ac:dyDescent="0.25">
      <c r="A386" s="70" t="s">
        <v>11</v>
      </c>
      <c r="B386" s="80"/>
      <c r="C386" s="63" t="s">
        <v>13</v>
      </c>
      <c r="D386" s="63" t="s">
        <v>13</v>
      </c>
      <c r="E386" s="172" t="s">
        <v>767</v>
      </c>
      <c r="F386" s="205" t="s">
        <v>768</v>
      </c>
      <c r="G386" s="118">
        <f>+G387+G391</f>
        <v>0</v>
      </c>
      <c r="H386" s="119">
        <v>605911.24</v>
      </c>
      <c r="I386" s="39"/>
      <c r="J386" s="68">
        <v>605911.24</v>
      </c>
      <c r="K386" s="58"/>
      <c r="L386" s="68">
        <v>605911.24</v>
      </c>
      <c r="M386" s="69"/>
      <c r="W386" s="41"/>
    </row>
    <row r="387" spans="1:23" s="87" customFormat="1" ht="15" customHeight="1" x14ac:dyDescent="0.25">
      <c r="A387" s="70" t="s">
        <v>11</v>
      </c>
      <c r="B387" s="80"/>
      <c r="C387" s="63" t="s">
        <v>13</v>
      </c>
      <c r="D387" s="63" t="s">
        <v>13</v>
      </c>
      <c r="E387" s="174" t="s">
        <v>769</v>
      </c>
      <c r="F387" s="187" t="s">
        <v>770</v>
      </c>
      <c r="G387" s="146">
        <f>+G388+G389+G390</f>
        <v>0</v>
      </c>
      <c r="H387" s="113">
        <v>430528.1</v>
      </c>
      <c r="I387" s="39"/>
      <c r="J387" s="114">
        <v>430528.1</v>
      </c>
      <c r="K387" s="58"/>
      <c r="L387" s="114">
        <v>430528.1</v>
      </c>
      <c r="M387" s="115"/>
      <c r="W387" s="41"/>
    </row>
    <row r="388" spans="1:23" s="87" customFormat="1" ht="15" customHeight="1" x14ac:dyDescent="0.25">
      <c r="A388" s="70"/>
      <c r="B388" s="80"/>
      <c r="C388" s="63" t="s">
        <v>13</v>
      </c>
      <c r="D388" s="63" t="s">
        <v>8</v>
      </c>
      <c r="E388" s="177" t="s">
        <v>771</v>
      </c>
      <c r="F388" s="182" t="s">
        <v>772</v>
      </c>
      <c r="G388" s="100"/>
      <c r="H388" s="84">
        <v>430526.94999999995</v>
      </c>
      <c r="I388" s="39"/>
      <c r="J388" s="85">
        <v>430526.94999999995</v>
      </c>
      <c r="K388" s="58"/>
      <c r="L388" s="85">
        <v>430526.94999999995</v>
      </c>
      <c r="M388" s="86"/>
      <c r="W388" s="41"/>
    </row>
    <row r="389" spans="1:23" s="87" customFormat="1" ht="15" customHeight="1" x14ac:dyDescent="0.25">
      <c r="A389" s="70"/>
      <c r="B389" s="80"/>
      <c r="C389" s="63" t="s">
        <v>13</v>
      </c>
      <c r="D389" s="63" t="s">
        <v>8</v>
      </c>
      <c r="E389" s="177" t="s">
        <v>773</v>
      </c>
      <c r="F389" s="182" t="s">
        <v>774</v>
      </c>
      <c r="G389" s="100"/>
      <c r="H389" s="84">
        <v>1.1499999999999999</v>
      </c>
      <c r="I389" s="39"/>
      <c r="J389" s="85">
        <v>1.1499999999999999</v>
      </c>
      <c r="K389" s="58"/>
      <c r="L389" s="85">
        <v>1.1499999999999999</v>
      </c>
      <c r="M389" s="86"/>
      <c r="W389" s="41"/>
    </row>
    <row r="390" spans="1:23" s="87" customFormat="1" ht="15" customHeight="1" x14ac:dyDescent="0.25">
      <c r="A390" s="70"/>
      <c r="B390" s="80"/>
      <c r="C390" s="63" t="s">
        <v>13</v>
      </c>
      <c r="D390" s="63" t="s">
        <v>8</v>
      </c>
      <c r="E390" s="177" t="s">
        <v>775</v>
      </c>
      <c r="F390" s="182" t="s">
        <v>776</v>
      </c>
      <c r="G390" s="100"/>
      <c r="H390" s="84">
        <v>0</v>
      </c>
      <c r="I390" s="39"/>
      <c r="J390" s="85">
        <v>0</v>
      </c>
      <c r="K390" s="58"/>
      <c r="L390" s="85">
        <v>0</v>
      </c>
      <c r="M390" s="86"/>
      <c r="W390" s="41"/>
    </row>
    <row r="391" spans="1:23" s="87" customFormat="1" ht="15" customHeight="1" x14ac:dyDescent="0.25">
      <c r="A391" s="70" t="s">
        <v>11</v>
      </c>
      <c r="B391" s="80"/>
      <c r="C391" s="63" t="s">
        <v>13</v>
      </c>
      <c r="D391" s="63" t="s">
        <v>13</v>
      </c>
      <c r="E391" s="174" t="s">
        <v>777</v>
      </c>
      <c r="F391" s="187" t="s">
        <v>778</v>
      </c>
      <c r="G391" s="146">
        <f>+G392+G393+G394</f>
        <v>0</v>
      </c>
      <c r="H391" s="113">
        <v>175383.13999999998</v>
      </c>
      <c r="I391" s="39"/>
      <c r="J391" s="114">
        <v>175383.13999999998</v>
      </c>
      <c r="K391" s="58"/>
      <c r="L391" s="114">
        <v>175383.13999999998</v>
      </c>
      <c r="M391" s="115"/>
      <c r="W391" s="41"/>
    </row>
    <row r="392" spans="1:23" s="87" customFormat="1" ht="15" customHeight="1" x14ac:dyDescent="0.25">
      <c r="A392" s="70"/>
      <c r="B392" s="80"/>
      <c r="C392" s="63" t="s">
        <v>13</v>
      </c>
      <c r="D392" s="63" t="s">
        <v>8</v>
      </c>
      <c r="E392" s="177" t="s">
        <v>779</v>
      </c>
      <c r="F392" s="182" t="s">
        <v>780</v>
      </c>
      <c r="G392" s="100"/>
      <c r="H392" s="102">
        <v>175383.13999999998</v>
      </c>
      <c r="I392" s="39"/>
      <c r="J392" s="103">
        <v>175383.13999999998</v>
      </c>
      <c r="K392" s="58"/>
      <c r="L392" s="103">
        <v>175383.13999999998</v>
      </c>
      <c r="M392" s="93"/>
      <c r="W392" s="41"/>
    </row>
    <row r="393" spans="1:23" s="87" customFormat="1" ht="15" customHeight="1" x14ac:dyDescent="0.25">
      <c r="A393" s="70"/>
      <c r="B393" s="80"/>
      <c r="C393" s="63" t="s">
        <v>13</v>
      </c>
      <c r="D393" s="63" t="s">
        <v>8</v>
      </c>
      <c r="E393" s="177" t="s">
        <v>781</v>
      </c>
      <c r="F393" s="182" t="s">
        <v>782</v>
      </c>
      <c r="G393" s="100"/>
      <c r="H393" s="102">
        <v>0</v>
      </c>
      <c r="I393" s="39"/>
      <c r="J393" s="103">
        <v>0</v>
      </c>
      <c r="K393" s="58"/>
      <c r="L393" s="103">
        <v>0</v>
      </c>
      <c r="M393" s="93"/>
      <c r="W393" s="41"/>
    </row>
    <row r="394" spans="1:23" s="87" customFormat="1" ht="15" customHeight="1" x14ac:dyDescent="0.25">
      <c r="A394" s="70"/>
      <c r="B394" s="80"/>
      <c r="C394" s="63" t="s">
        <v>13</v>
      </c>
      <c r="D394" s="63" t="s">
        <v>8</v>
      </c>
      <c r="E394" s="177" t="s">
        <v>783</v>
      </c>
      <c r="F394" s="182" t="s">
        <v>784</v>
      </c>
      <c r="G394" s="100"/>
      <c r="H394" s="102">
        <v>0</v>
      </c>
      <c r="I394" s="39"/>
      <c r="J394" s="103">
        <v>0</v>
      </c>
      <c r="K394" s="58"/>
      <c r="L394" s="103">
        <v>0</v>
      </c>
      <c r="M394" s="93"/>
      <c r="W394" s="41"/>
    </row>
    <row r="395" spans="1:23" s="87" customFormat="1" ht="15" customHeight="1" x14ac:dyDescent="0.25">
      <c r="A395" s="70" t="s">
        <v>11</v>
      </c>
      <c r="B395" s="80"/>
      <c r="C395" s="63" t="s">
        <v>13</v>
      </c>
      <c r="D395" s="63" t="s">
        <v>13</v>
      </c>
      <c r="E395" s="172" t="s">
        <v>785</v>
      </c>
      <c r="F395" s="205" t="s">
        <v>786</v>
      </c>
      <c r="G395" s="118">
        <f>+G396+G400</f>
        <v>0</v>
      </c>
      <c r="H395" s="119">
        <v>27010739.670000002</v>
      </c>
      <c r="I395" s="39"/>
      <c r="J395" s="68">
        <v>27010739.670000002</v>
      </c>
      <c r="K395" s="58"/>
      <c r="L395" s="68">
        <v>27010739.670000002</v>
      </c>
      <c r="M395" s="69"/>
      <c r="W395" s="41"/>
    </row>
    <row r="396" spans="1:23" s="87" customFormat="1" ht="15" customHeight="1" x14ac:dyDescent="0.25">
      <c r="A396" s="70" t="s">
        <v>11</v>
      </c>
      <c r="B396" s="80"/>
      <c r="C396" s="63" t="s">
        <v>13</v>
      </c>
      <c r="D396" s="63" t="s">
        <v>13</v>
      </c>
      <c r="E396" s="174" t="s">
        <v>787</v>
      </c>
      <c r="F396" s="187" t="s">
        <v>788</v>
      </c>
      <c r="G396" s="146">
        <f>SUM(G397:G399)</f>
        <v>0</v>
      </c>
      <c r="H396" s="113">
        <v>441057.44000000006</v>
      </c>
      <c r="I396" s="39"/>
      <c r="J396" s="114">
        <v>441057.44000000006</v>
      </c>
      <c r="K396" s="58"/>
      <c r="L396" s="114">
        <v>441057.44000000006</v>
      </c>
      <c r="M396" s="115"/>
      <c r="W396" s="41"/>
    </row>
    <row r="397" spans="1:23" s="87" customFormat="1" ht="15" customHeight="1" x14ac:dyDescent="0.25">
      <c r="A397" s="70"/>
      <c r="B397" s="80"/>
      <c r="C397" s="63" t="s">
        <v>13</v>
      </c>
      <c r="D397" s="63" t="s">
        <v>8</v>
      </c>
      <c r="E397" s="177" t="s">
        <v>789</v>
      </c>
      <c r="F397" s="182" t="s">
        <v>790</v>
      </c>
      <c r="G397" s="100"/>
      <c r="H397" s="102">
        <v>335939.46</v>
      </c>
      <c r="I397" s="39"/>
      <c r="J397" s="103">
        <v>335939.46</v>
      </c>
      <c r="K397" s="58"/>
      <c r="L397" s="103">
        <v>335939.46</v>
      </c>
      <c r="M397" s="93"/>
      <c r="W397" s="41"/>
    </row>
    <row r="398" spans="1:23" s="87" customFormat="1" ht="15" customHeight="1" x14ac:dyDescent="0.25">
      <c r="A398" s="70"/>
      <c r="B398" s="80"/>
      <c r="C398" s="63" t="s">
        <v>13</v>
      </c>
      <c r="D398" s="63" t="s">
        <v>8</v>
      </c>
      <c r="E398" s="177" t="s">
        <v>791</v>
      </c>
      <c r="F398" s="182" t="s">
        <v>792</v>
      </c>
      <c r="G398" s="100"/>
      <c r="H398" s="102">
        <v>105117.98000000001</v>
      </c>
      <c r="I398" s="39"/>
      <c r="J398" s="103">
        <v>105117.98000000001</v>
      </c>
      <c r="K398" s="58"/>
      <c r="L398" s="103">
        <v>105117.98000000001</v>
      </c>
      <c r="M398" s="93"/>
      <c r="W398" s="41"/>
    </row>
    <row r="399" spans="1:23" s="87" customFormat="1" ht="15" customHeight="1" x14ac:dyDescent="0.25">
      <c r="A399" s="70"/>
      <c r="B399" s="80"/>
      <c r="C399" s="63" t="s">
        <v>13</v>
      </c>
      <c r="D399" s="63" t="s">
        <v>8</v>
      </c>
      <c r="E399" s="177" t="s">
        <v>793</v>
      </c>
      <c r="F399" s="182" t="s">
        <v>794</v>
      </c>
      <c r="G399" s="100"/>
      <c r="H399" s="102">
        <v>0</v>
      </c>
      <c r="I399" s="39"/>
      <c r="J399" s="103">
        <v>0</v>
      </c>
      <c r="K399" s="58"/>
      <c r="L399" s="103">
        <v>0</v>
      </c>
      <c r="M399" s="93"/>
      <c r="W399" s="41"/>
    </row>
    <row r="400" spans="1:23" s="87" customFormat="1" ht="15" customHeight="1" x14ac:dyDescent="0.25">
      <c r="A400" s="70" t="s">
        <v>11</v>
      </c>
      <c r="B400" s="80"/>
      <c r="C400" s="63" t="s">
        <v>13</v>
      </c>
      <c r="D400" s="63" t="s">
        <v>13</v>
      </c>
      <c r="E400" s="174" t="s">
        <v>795</v>
      </c>
      <c r="F400" s="187" t="s">
        <v>796</v>
      </c>
      <c r="G400" s="146">
        <f>SUM(G401:G403)</f>
        <v>0</v>
      </c>
      <c r="H400" s="113">
        <v>26569682.23</v>
      </c>
      <c r="I400" s="39"/>
      <c r="J400" s="114">
        <v>26569682.23</v>
      </c>
      <c r="K400" s="58"/>
      <c r="L400" s="114">
        <v>26569682.23</v>
      </c>
      <c r="M400" s="115"/>
      <c r="W400" s="41"/>
    </row>
    <row r="401" spans="1:23" s="87" customFormat="1" ht="15" customHeight="1" x14ac:dyDescent="0.25">
      <c r="A401" s="70"/>
      <c r="B401" s="80"/>
      <c r="C401" s="63" t="s">
        <v>13</v>
      </c>
      <c r="D401" s="63" t="s">
        <v>8</v>
      </c>
      <c r="E401" s="177" t="s">
        <v>797</v>
      </c>
      <c r="F401" s="182" t="s">
        <v>798</v>
      </c>
      <c r="G401" s="100"/>
      <c r="H401" s="102">
        <v>26213228.600000001</v>
      </c>
      <c r="I401" s="39"/>
      <c r="J401" s="103">
        <v>26213228.600000001</v>
      </c>
      <c r="K401" s="58"/>
      <c r="L401" s="103">
        <v>26213228.600000001</v>
      </c>
      <c r="M401" s="93"/>
      <c r="W401" s="41"/>
    </row>
    <row r="402" spans="1:23" s="87" customFormat="1" ht="15" customHeight="1" x14ac:dyDescent="0.25">
      <c r="A402" s="70"/>
      <c r="B402" s="80"/>
      <c r="C402" s="63" t="s">
        <v>13</v>
      </c>
      <c r="D402" s="63" t="s">
        <v>8</v>
      </c>
      <c r="E402" s="177" t="s">
        <v>799</v>
      </c>
      <c r="F402" s="182" t="s">
        <v>800</v>
      </c>
      <c r="G402" s="100"/>
      <c r="H402" s="102">
        <v>356453.63</v>
      </c>
      <c r="I402" s="39"/>
      <c r="J402" s="103">
        <v>356453.63</v>
      </c>
      <c r="K402" s="58"/>
      <c r="L402" s="103">
        <v>356453.63</v>
      </c>
      <c r="M402" s="93"/>
      <c r="W402" s="41"/>
    </row>
    <row r="403" spans="1:23" s="87" customFormat="1" ht="15" customHeight="1" x14ac:dyDescent="0.25">
      <c r="A403" s="70"/>
      <c r="B403" s="80"/>
      <c r="C403" s="63" t="s">
        <v>13</v>
      </c>
      <c r="D403" s="63" t="s">
        <v>8</v>
      </c>
      <c r="E403" s="177" t="s">
        <v>801</v>
      </c>
      <c r="F403" s="182" t="s">
        <v>802</v>
      </c>
      <c r="G403" s="100"/>
      <c r="H403" s="102">
        <v>0</v>
      </c>
      <c r="I403" s="39"/>
      <c r="J403" s="103">
        <v>0</v>
      </c>
      <c r="K403" s="58"/>
      <c r="L403" s="103">
        <v>0</v>
      </c>
      <c r="M403" s="93"/>
      <c r="W403" s="41"/>
    </row>
    <row r="404" spans="1:23" s="87" customFormat="1" ht="15" customHeight="1" x14ac:dyDescent="0.25">
      <c r="A404" s="70" t="s">
        <v>11</v>
      </c>
      <c r="B404" s="80"/>
      <c r="C404" s="63" t="s">
        <v>13</v>
      </c>
      <c r="D404" s="63" t="s">
        <v>13</v>
      </c>
      <c r="E404" s="172" t="s">
        <v>803</v>
      </c>
      <c r="F404" s="205" t="s">
        <v>804</v>
      </c>
      <c r="G404" s="118">
        <f>+G405+G409</f>
        <v>0</v>
      </c>
      <c r="H404" s="119">
        <v>14981583.609999999</v>
      </c>
      <c r="I404" s="39"/>
      <c r="J404" s="68">
        <v>14981583.609999999</v>
      </c>
      <c r="K404" s="58"/>
      <c r="L404" s="68">
        <v>14981583.609999999</v>
      </c>
      <c r="M404" s="69"/>
      <c r="W404" s="41"/>
    </row>
    <row r="405" spans="1:23" s="87" customFormat="1" ht="15" customHeight="1" x14ac:dyDescent="0.25">
      <c r="A405" s="70" t="s">
        <v>11</v>
      </c>
      <c r="B405" s="80"/>
      <c r="C405" s="63" t="s">
        <v>13</v>
      </c>
      <c r="D405" s="63" t="s">
        <v>13</v>
      </c>
      <c r="E405" s="174" t="s">
        <v>805</v>
      </c>
      <c r="F405" s="187" t="s">
        <v>806</v>
      </c>
      <c r="G405" s="146">
        <f>SUM(G406:G408)</f>
        <v>0</v>
      </c>
      <c r="H405" s="113">
        <v>2768127.64</v>
      </c>
      <c r="I405" s="39"/>
      <c r="J405" s="114">
        <v>2768127.64</v>
      </c>
      <c r="K405" s="58"/>
      <c r="L405" s="114">
        <v>2768127.64</v>
      </c>
      <c r="M405" s="115"/>
      <c r="W405" s="41"/>
    </row>
    <row r="406" spans="1:23" s="87" customFormat="1" ht="15" customHeight="1" x14ac:dyDescent="0.25">
      <c r="A406" s="70"/>
      <c r="B406" s="80"/>
      <c r="C406" s="63" t="s">
        <v>13</v>
      </c>
      <c r="D406" s="63" t="s">
        <v>8</v>
      </c>
      <c r="E406" s="177" t="s">
        <v>807</v>
      </c>
      <c r="F406" s="182" t="s">
        <v>808</v>
      </c>
      <c r="G406" s="100"/>
      <c r="H406" s="102">
        <v>2768127.64</v>
      </c>
      <c r="I406" s="39"/>
      <c r="J406" s="103">
        <v>2768127.64</v>
      </c>
      <c r="K406" s="58"/>
      <c r="L406" s="103">
        <v>2768127.64</v>
      </c>
      <c r="M406" s="93"/>
      <c r="W406" s="41"/>
    </row>
    <row r="407" spans="1:23" s="87" customFormat="1" ht="15" customHeight="1" x14ac:dyDescent="0.25">
      <c r="A407" s="70"/>
      <c r="B407" s="80"/>
      <c r="C407" s="63" t="s">
        <v>13</v>
      </c>
      <c r="D407" s="63" t="s">
        <v>8</v>
      </c>
      <c r="E407" s="177" t="s">
        <v>809</v>
      </c>
      <c r="F407" s="182" t="s">
        <v>810</v>
      </c>
      <c r="G407" s="100"/>
      <c r="H407" s="102">
        <v>0</v>
      </c>
      <c r="I407" s="39"/>
      <c r="J407" s="103">
        <v>0</v>
      </c>
      <c r="K407" s="58"/>
      <c r="L407" s="103">
        <v>0</v>
      </c>
      <c r="M407" s="93"/>
      <c r="W407" s="41"/>
    </row>
    <row r="408" spans="1:23" s="87" customFormat="1" ht="15" customHeight="1" x14ac:dyDescent="0.25">
      <c r="A408" s="70"/>
      <c r="B408" s="80"/>
      <c r="C408" s="63" t="s">
        <v>13</v>
      </c>
      <c r="D408" s="63" t="s">
        <v>8</v>
      </c>
      <c r="E408" s="177" t="s">
        <v>811</v>
      </c>
      <c r="F408" s="182" t="s">
        <v>812</v>
      </c>
      <c r="G408" s="100"/>
      <c r="H408" s="102">
        <v>0</v>
      </c>
      <c r="I408" s="39"/>
      <c r="J408" s="103">
        <v>0</v>
      </c>
      <c r="K408" s="58"/>
      <c r="L408" s="103">
        <v>0</v>
      </c>
      <c r="M408" s="93"/>
      <c r="W408" s="41"/>
    </row>
    <row r="409" spans="1:23" s="87" customFormat="1" ht="15" customHeight="1" x14ac:dyDescent="0.25">
      <c r="A409" s="70" t="s">
        <v>11</v>
      </c>
      <c r="B409" s="80"/>
      <c r="C409" s="63" t="s">
        <v>13</v>
      </c>
      <c r="D409" s="63" t="s">
        <v>13</v>
      </c>
      <c r="E409" s="174" t="s">
        <v>813</v>
      </c>
      <c r="F409" s="187" t="s">
        <v>814</v>
      </c>
      <c r="G409" s="146">
        <f>SUM(G410:G412)</f>
        <v>0</v>
      </c>
      <c r="H409" s="113">
        <v>12213455.969999999</v>
      </c>
      <c r="I409" s="39"/>
      <c r="J409" s="114">
        <v>12213455.969999999</v>
      </c>
      <c r="K409" s="58"/>
      <c r="L409" s="114">
        <v>12213455.969999999</v>
      </c>
      <c r="M409" s="115"/>
      <c r="W409" s="41"/>
    </row>
    <row r="410" spans="1:23" s="87" customFormat="1" ht="15" customHeight="1" x14ac:dyDescent="0.25">
      <c r="A410" s="70"/>
      <c r="B410" s="80"/>
      <c r="C410" s="63" t="s">
        <v>13</v>
      </c>
      <c r="D410" s="63" t="s">
        <v>8</v>
      </c>
      <c r="E410" s="177" t="s">
        <v>815</v>
      </c>
      <c r="F410" s="182" t="s">
        <v>816</v>
      </c>
      <c r="G410" s="100"/>
      <c r="H410" s="102">
        <v>12169561.379999999</v>
      </c>
      <c r="I410" s="39"/>
      <c r="J410" s="103">
        <v>12169561.379999999</v>
      </c>
      <c r="K410" s="58"/>
      <c r="L410" s="103">
        <v>12169561.379999999</v>
      </c>
      <c r="M410" s="93"/>
      <c r="W410" s="41"/>
    </row>
    <row r="411" spans="1:23" s="87" customFormat="1" ht="15" customHeight="1" x14ac:dyDescent="0.25">
      <c r="A411" s="70"/>
      <c r="B411" s="80"/>
      <c r="C411" s="63" t="s">
        <v>13</v>
      </c>
      <c r="D411" s="63" t="s">
        <v>8</v>
      </c>
      <c r="E411" s="177" t="s">
        <v>817</v>
      </c>
      <c r="F411" s="182" t="s">
        <v>818</v>
      </c>
      <c r="G411" s="100"/>
      <c r="H411" s="102">
        <v>43894.59</v>
      </c>
      <c r="I411" s="39"/>
      <c r="J411" s="103">
        <v>43894.59</v>
      </c>
      <c r="K411" s="58"/>
      <c r="L411" s="103">
        <v>43894.59</v>
      </c>
      <c r="M411" s="93"/>
      <c r="W411" s="41"/>
    </row>
    <row r="412" spans="1:23" s="87" customFormat="1" ht="15" customHeight="1" x14ac:dyDescent="0.25">
      <c r="A412" s="70"/>
      <c r="B412" s="80"/>
      <c r="C412" s="63" t="s">
        <v>13</v>
      </c>
      <c r="D412" s="63" t="s">
        <v>8</v>
      </c>
      <c r="E412" s="177" t="s">
        <v>819</v>
      </c>
      <c r="F412" s="182" t="s">
        <v>820</v>
      </c>
      <c r="G412" s="100"/>
      <c r="H412" s="102">
        <v>0</v>
      </c>
      <c r="I412" s="39"/>
      <c r="J412" s="103">
        <v>0</v>
      </c>
      <c r="K412" s="58"/>
      <c r="L412" s="103">
        <v>0</v>
      </c>
      <c r="M412" s="93"/>
      <c r="W412" s="41"/>
    </row>
    <row r="413" spans="1:23" s="87" customFormat="1" ht="15" customHeight="1" x14ac:dyDescent="0.25">
      <c r="A413" s="70" t="s">
        <v>11</v>
      </c>
      <c r="B413" s="80"/>
      <c r="C413" s="63" t="s">
        <v>13</v>
      </c>
      <c r="D413" s="63" t="s">
        <v>13</v>
      </c>
      <c r="E413" s="172" t="s">
        <v>821</v>
      </c>
      <c r="F413" s="205" t="s">
        <v>822</v>
      </c>
      <c r="G413" s="118">
        <f>+G414+G415+G416</f>
        <v>0</v>
      </c>
      <c r="H413" s="119">
        <v>3038199.1999999993</v>
      </c>
      <c r="I413" s="39"/>
      <c r="J413" s="68">
        <v>3038199.1999999993</v>
      </c>
      <c r="K413" s="58"/>
      <c r="L413" s="68">
        <v>3038199.1999999993</v>
      </c>
      <c r="M413" s="69"/>
      <c r="W413" s="41"/>
    </row>
    <row r="414" spans="1:23" s="87" customFormat="1" ht="15" customHeight="1" x14ac:dyDescent="0.25">
      <c r="A414" s="70"/>
      <c r="B414" s="80"/>
      <c r="C414" s="63" t="s">
        <v>13</v>
      </c>
      <c r="D414" s="63" t="s">
        <v>8</v>
      </c>
      <c r="E414" s="174" t="s">
        <v>823</v>
      </c>
      <c r="F414" s="187" t="s">
        <v>824</v>
      </c>
      <c r="G414" s="112"/>
      <c r="H414" s="113">
        <v>735519.2</v>
      </c>
      <c r="I414" s="39"/>
      <c r="J414" s="114">
        <v>735519.2</v>
      </c>
      <c r="K414" s="58"/>
      <c r="L414" s="114">
        <v>735519.2</v>
      </c>
      <c r="M414" s="115"/>
      <c r="W414" s="41"/>
    </row>
    <row r="415" spans="1:23" s="87" customFormat="1" ht="15" customHeight="1" x14ac:dyDescent="0.25">
      <c r="A415" s="70"/>
      <c r="B415" s="80"/>
      <c r="C415" s="63" t="s">
        <v>13</v>
      </c>
      <c r="D415" s="63" t="s">
        <v>8</v>
      </c>
      <c r="E415" s="174" t="s">
        <v>825</v>
      </c>
      <c r="F415" s="187" t="s">
        <v>826</v>
      </c>
      <c r="G415" s="112"/>
      <c r="H415" s="113">
        <v>0</v>
      </c>
      <c r="I415" s="39"/>
      <c r="J415" s="114">
        <v>0</v>
      </c>
      <c r="K415" s="58"/>
      <c r="L415" s="114">
        <v>0</v>
      </c>
      <c r="M415" s="115"/>
      <c r="W415" s="41"/>
    </row>
    <row r="416" spans="1:23" s="87" customFormat="1" ht="15" customHeight="1" x14ac:dyDescent="0.25">
      <c r="A416" s="70" t="s">
        <v>11</v>
      </c>
      <c r="B416" s="80"/>
      <c r="C416" s="63" t="s">
        <v>13</v>
      </c>
      <c r="D416" s="63" t="s">
        <v>13</v>
      </c>
      <c r="E416" s="174" t="s">
        <v>827</v>
      </c>
      <c r="F416" s="187" t="s">
        <v>828</v>
      </c>
      <c r="G416" s="146">
        <f>SUM(G417:G420)</f>
        <v>0</v>
      </c>
      <c r="H416" s="113">
        <v>2302679.9999999995</v>
      </c>
      <c r="I416" s="39"/>
      <c r="J416" s="114">
        <v>2302679.9999999995</v>
      </c>
      <c r="K416" s="58"/>
      <c r="L416" s="114">
        <v>2302679.9999999995</v>
      </c>
      <c r="M416" s="115"/>
      <c r="W416" s="41"/>
    </row>
    <row r="417" spans="1:23" s="87" customFormat="1" ht="15" customHeight="1" x14ac:dyDescent="0.25">
      <c r="A417" s="70"/>
      <c r="B417" s="80"/>
      <c r="C417" s="63" t="s">
        <v>13</v>
      </c>
      <c r="D417" s="63" t="s">
        <v>8</v>
      </c>
      <c r="E417" s="177" t="s">
        <v>829</v>
      </c>
      <c r="F417" s="182" t="s">
        <v>830</v>
      </c>
      <c r="G417" s="100"/>
      <c r="H417" s="102">
        <v>1480946.52</v>
      </c>
      <c r="I417" s="39"/>
      <c r="J417" s="103">
        <v>1480946.52</v>
      </c>
      <c r="K417" s="58"/>
      <c r="L417" s="103">
        <v>1480946.52</v>
      </c>
      <c r="M417" s="93"/>
      <c r="W417" s="41"/>
    </row>
    <row r="418" spans="1:23" s="87" customFormat="1" ht="15" customHeight="1" x14ac:dyDescent="0.25">
      <c r="A418" s="70"/>
      <c r="B418" s="80"/>
      <c r="C418" s="63" t="s">
        <v>13</v>
      </c>
      <c r="D418" s="63" t="s">
        <v>8</v>
      </c>
      <c r="E418" s="177" t="s">
        <v>831</v>
      </c>
      <c r="F418" s="182" t="s">
        <v>832</v>
      </c>
      <c r="G418" s="100"/>
      <c r="H418" s="102">
        <v>754810.15999999992</v>
      </c>
      <c r="I418" s="39"/>
      <c r="J418" s="103">
        <v>754810.15999999992</v>
      </c>
      <c r="K418" s="58"/>
      <c r="L418" s="103">
        <v>754810.15999999992</v>
      </c>
      <c r="M418" s="93"/>
      <c r="W418" s="41"/>
    </row>
    <row r="419" spans="1:23" s="149" customFormat="1" ht="15" customHeight="1" x14ac:dyDescent="0.25">
      <c r="A419" s="70"/>
      <c r="B419" s="80" t="s">
        <v>7</v>
      </c>
      <c r="C419" s="63" t="s">
        <v>7</v>
      </c>
      <c r="D419" s="63" t="s">
        <v>8</v>
      </c>
      <c r="E419" s="177" t="s">
        <v>833</v>
      </c>
      <c r="F419" s="182" t="s">
        <v>834</v>
      </c>
      <c r="G419" s="100"/>
      <c r="H419" s="102">
        <v>66923.319999999992</v>
      </c>
      <c r="I419" s="39"/>
      <c r="J419" s="103">
        <v>66923.319999999992</v>
      </c>
      <c r="K419" s="58"/>
      <c r="L419" s="103">
        <v>66923.319999999992</v>
      </c>
      <c r="M419" s="93"/>
      <c r="W419" s="125"/>
    </row>
    <row r="420" spans="1:23" s="149" customFormat="1" ht="15" customHeight="1" x14ac:dyDescent="0.25">
      <c r="A420" s="70"/>
      <c r="B420" s="80"/>
      <c r="C420" s="63" t="s">
        <v>13</v>
      </c>
      <c r="D420" s="63" t="s">
        <v>8</v>
      </c>
      <c r="E420" s="177" t="s">
        <v>835</v>
      </c>
      <c r="F420" s="182" t="s">
        <v>836</v>
      </c>
      <c r="G420" s="100"/>
      <c r="H420" s="102">
        <v>0</v>
      </c>
      <c r="I420" s="39"/>
      <c r="J420" s="103">
        <v>0</v>
      </c>
      <c r="K420" s="58"/>
      <c r="L420" s="103">
        <v>0</v>
      </c>
      <c r="M420" s="93"/>
      <c r="W420" s="125"/>
    </row>
    <row r="421" spans="1:23" s="87" customFormat="1" ht="15" customHeight="1" x14ac:dyDescent="0.25">
      <c r="A421" s="70" t="s">
        <v>11</v>
      </c>
      <c r="B421" s="80"/>
      <c r="C421" s="63" t="s">
        <v>13</v>
      </c>
      <c r="D421" s="63" t="s">
        <v>13</v>
      </c>
      <c r="E421" s="210" t="s">
        <v>837</v>
      </c>
      <c r="F421" s="211" t="s">
        <v>838</v>
      </c>
      <c r="G421" s="212"/>
      <c r="H421" s="91">
        <v>13349206.099999998</v>
      </c>
      <c r="I421" s="39"/>
      <c r="J421" s="92">
        <v>13349206.099999998</v>
      </c>
      <c r="K421" s="58"/>
      <c r="L421" s="92">
        <v>13349206.099999998</v>
      </c>
      <c r="M421" s="93"/>
      <c r="W421" s="41"/>
    </row>
    <row r="422" spans="1:23" s="87" customFormat="1" ht="15" customHeight="1" x14ac:dyDescent="0.25">
      <c r="A422" s="70"/>
      <c r="B422" s="80"/>
      <c r="C422" s="63" t="s">
        <v>13</v>
      </c>
      <c r="D422" s="63" t="s">
        <v>8</v>
      </c>
      <c r="E422" s="172" t="s">
        <v>839</v>
      </c>
      <c r="F422" s="205" t="s">
        <v>840</v>
      </c>
      <c r="G422" s="154"/>
      <c r="H422" s="123">
        <v>424756.56</v>
      </c>
      <c r="I422" s="39"/>
      <c r="J422" s="124">
        <v>424756.56</v>
      </c>
      <c r="K422" s="58"/>
      <c r="L422" s="124">
        <v>424756.56</v>
      </c>
      <c r="M422" s="93"/>
      <c r="W422" s="41"/>
    </row>
    <row r="423" spans="1:23" s="87" customFormat="1" ht="15" customHeight="1" x14ac:dyDescent="0.25">
      <c r="A423" s="70" t="s">
        <v>11</v>
      </c>
      <c r="B423" s="80"/>
      <c r="C423" s="63" t="s">
        <v>13</v>
      </c>
      <c r="D423" s="63" t="s">
        <v>13</v>
      </c>
      <c r="E423" s="172" t="s">
        <v>841</v>
      </c>
      <c r="F423" s="205" t="s">
        <v>842</v>
      </c>
      <c r="G423" s="118">
        <f>+G424</f>
        <v>0</v>
      </c>
      <c r="H423" s="119">
        <v>12924449.539999997</v>
      </c>
      <c r="I423" s="39"/>
      <c r="J423" s="68">
        <v>12924449.539999997</v>
      </c>
      <c r="K423" s="58"/>
      <c r="L423" s="68">
        <v>12924449.539999997</v>
      </c>
      <c r="M423" s="69"/>
      <c r="W423" s="41"/>
    </row>
    <row r="424" spans="1:23" s="40" customFormat="1" ht="15" customHeight="1" x14ac:dyDescent="0.25">
      <c r="A424" s="106" t="s">
        <v>11</v>
      </c>
      <c r="B424" s="107"/>
      <c r="C424" s="63" t="s">
        <v>13</v>
      </c>
      <c r="D424" s="63" t="s">
        <v>13</v>
      </c>
      <c r="E424" s="174" t="s">
        <v>843</v>
      </c>
      <c r="F424" s="187" t="s">
        <v>844</v>
      </c>
      <c r="G424" s="146">
        <f>+G425+G426</f>
        <v>0</v>
      </c>
      <c r="H424" s="113">
        <v>3602988.76</v>
      </c>
      <c r="I424" s="39"/>
      <c r="J424" s="114">
        <v>3602988.76</v>
      </c>
      <c r="K424" s="58"/>
      <c r="L424" s="114">
        <v>3602988.76</v>
      </c>
      <c r="M424" s="115"/>
      <c r="W424" s="41"/>
    </row>
    <row r="425" spans="1:23" s="40" customFormat="1" ht="15" customHeight="1" x14ac:dyDescent="0.25">
      <c r="A425" s="106"/>
      <c r="B425" s="107"/>
      <c r="C425" s="63" t="s">
        <v>13</v>
      </c>
      <c r="D425" s="63" t="s">
        <v>8</v>
      </c>
      <c r="E425" s="177" t="s">
        <v>845</v>
      </c>
      <c r="F425" s="182" t="s">
        <v>846</v>
      </c>
      <c r="G425" s="100"/>
      <c r="H425" s="102">
        <v>0</v>
      </c>
      <c r="I425" s="39"/>
      <c r="J425" s="103">
        <v>0</v>
      </c>
      <c r="K425" s="58"/>
      <c r="L425" s="103">
        <v>0</v>
      </c>
      <c r="M425" s="93"/>
      <c r="W425" s="41"/>
    </row>
    <row r="426" spans="1:23" s="40" customFormat="1" ht="15" customHeight="1" x14ac:dyDescent="0.25">
      <c r="A426" s="106"/>
      <c r="B426" s="107"/>
      <c r="C426" s="63" t="s">
        <v>13</v>
      </c>
      <c r="D426" s="63" t="s">
        <v>8</v>
      </c>
      <c r="E426" s="177" t="s">
        <v>847</v>
      </c>
      <c r="F426" s="182" t="s">
        <v>848</v>
      </c>
      <c r="G426" s="100"/>
      <c r="H426" s="102">
        <v>3602988.76</v>
      </c>
      <c r="I426" s="39"/>
      <c r="J426" s="103">
        <v>3602988.76</v>
      </c>
      <c r="K426" s="58"/>
      <c r="L426" s="103">
        <v>3602988.76</v>
      </c>
      <c r="M426" s="93"/>
      <c r="W426" s="41"/>
    </row>
    <row r="427" spans="1:23" s="40" customFormat="1" ht="15" customHeight="1" x14ac:dyDescent="0.25">
      <c r="A427" s="106"/>
      <c r="B427" s="107"/>
      <c r="C427" s="63" t="s">
        <v>13</v>
      </c>
      <c r="D427" s="63" t="s">
        <v>8</v>
      </c>
      <c r="E427" s="172" t="s">
        <v>849</v>
      </c>
      <c r="F427" s="218" t="s">
        <v>850</v>
      </c>
      <c r="G427" s="219"/>
      <c r="H427" s="120">
        <v>9321460.7799999975</v>
      </c>
      <c r="I427" s="39"/>
      <c r="J427" s="121">
        <v>9321460.7799999975</v>
      </c>
      <c r="K427" s="58"/>
      <c r="L427" s="121">
        <v>9321460.7799999975</v>
      </c>
      <c r="M427" s="93"/>
      <c r="W427" s="41"/>
    </row>
    <row r="428" spans="1:23" s="40" customFormat="1" ht="15" customHeight="1" x14ac:dyDescent="0.25">
      <c r="A428" s="106" t="s">
        <v>11</v>
      </c>
      <c r="B428" s="107"/>
      <c r="C428" s="63" t="s">
        <v>13</v>
      </c>
      <c r="D428" s="63" t="s">
        <v>13</v>
      </c>
      <c r="E428" s="172" t="s">
        <v>851</v>
      </c>
      <c r="F428" s="205" t="s">
        <v>852</v>
      </c>
      <c r="G428" s="118">
        <f>+G429+G430</f>
        <v>0</v>
      </c>
      <c r="H428" s="119">
        <v>163392.72</v>
      </c>
      <c r="I428" s="39"/>
      <c r="J428" s="68">
        <v>163392.72</v>
      </c>
      <c r="K428" s="58"/>
      <c r="L428" s="68">
        <v>163392.72</v>
      </c>
      <c r="M428" s="69"/>
      <c r="W428" s="41"/>
    </row>
    <row r="429" spans="1:23" s="40" customFormat="1" ht="15" customHeight="1" x14ac:dyDescent="0.25">
      <c r="A429" s="106"/>
      <c r="B429" s="107"/>
      <c r="C429" s="63" t="s">
        <v>13</v>
      </c>
      <c r="D429" s="63" t="s">
        <v>8</v>
      </c>
      <c r="E429" s="174" t="s">
        <v>853</v>
      </c>
      <c r="F429" s="187" t="s">
        <v>854</v>
      </c>
      <c r="G429" s="112"/>
      <c r="H429" s="120">
        <v>0</v>
      </c>
      <c r="I429" s="39"/>
      <c r="J429" s="121">
        <v>0</v>
      </c>
      <c r="K429" s="58"/>
      <c r="L429" s="121">
        <v>0</v>
      </c>
      <c r="M429" s="93"/>
      <c r="W429" s="41"/>
    </row>
    <row r="430" spans="1:23" s="40" customFormat="1" ht="15" customHeight="1" x14ac:dyDescent="0.25">
      <c r="A430" s="106"/>
      <c r="B430" s="107"/>
      <c r="C430" s="63" t="s">
        <v>13</v>
      </c>
      <c r="D430" s="63" t="s">
        <v>8</v>
      </c>
      <c r="E430" s="174" t="s">
        <v>855</v>
      </c>
      <c r="F430" s="187" t="s">
        <v>856</v>
      </c>
      <c r="G430" s="112"/>
      <c r="H430" s="120">
        <v>163392.72</v>
      </c>
      <c r="I430" s="39"/>
      <c r="J430" s="121">
        <v>163392.72</v>
      </c>
      <c r="K430" s="58"/>
      <c r="L430" s="121">
        <v>163392.72</v>
      </c>
      <c r="M430" s="93"/>
      <c r="W430" s="41"/>
    </row>
    <row r="431" spans="1:23" s="40" customFormat="1" ht="15" customHeight="1" x14ac:dyDescent="0.25">
      <c r="A431" s="106" t="s">
        <v>11</v>
      </c>
      <c r="B431" s="107"/>
      <c r="C431" s="63" t="s">
        <v>13</v>
      </c>
      <c r="D431" s="63" t="s">
        <v>13</v>
      </c>
      <c r="E431" s="172" t="s">
        <v>857</v>
      </c>
      <c r="F431" s="205" t="s">
        <v>858</v>
      </c>
      <c r="G431" s="118">
        <f>+G432+G441</f>
        <v>0</v>
      </c>
      <c r="H431" s="119">
        <v>0</v>
      </c>
      <c r="I431" s="39"/>
      <c r="J431" s="68">
        <v>0</v>
      </c>
      <c r="K431" s="58"/>
      <c r="L431" s="68">
        <v>0</v>
      </c>
      <c r="M431" s="69"/>
      <c r="W431" s="41"/>
    </row>
    <row r="432" spans="1:23" s="40" customFormat="1" ht="15" customHeight="1" x14ac:dyDescent="0.25">
      <c r="A432" s="106" t="s">
        <v>11</v>
      </c>
      <c r="B432" s="107"/>
      <c r="C432" s="63" t="s">
        <v>13</v>
      </c>
      <c r="D432" s="63" t="s">
        <v>13</v>
      </c>
      <c r="E432" s="174" t="s">
        <v>859</v>
      </c>
      <c r="F432" s="187" t="s">
        <v>860</v>
      </c>
      <c r="G432" s="146">
        <f>SUM(G433:G440)</f>
        <v>0</v>
      </c>
      <c r="H432" s="113">
        <v>0</v>
      </c>
      <c r="I432" s="39"/>
      <c r="J432" s="114">
        <v>0</v>
      </c>
      <c r="K432" s="58"/>
      <c r="L432" s="114">
        <v>0</v>
      </c>
      <c r="M432" s="115"/>
      <c r="W432" s="41"/>
    </row>
    <row r="433" spans="1:23" s="40" customFormat="1" ht="15" customHeight="1" x14ac:dyDescent="0.25">
      <c r="A433" s="106"/>
      <c r="B433" s="107"/>
      <c r="C433" s="63" t="s">
        <v>13</v>
      </c>
      <c r="D433" s="63" t="s">
        <v>8</v>
      </c>
      <c r="E433" s="177" t="s">
        <v>861</v>
      </c>
      <c r="F433" s="182" t="s">
        <v>862</v>
      </c>
      <c r="G433" s="100"/>
      <c r="H433" s="102">
        <v>0</v>
      </c>
      <c r="I433" s="39"/>
      <c r="J433" s="103">
        <v>0</v>
      </c>
      <c r="K433" s="58"/>
      <c r="L433" s="103">
        <v>0</v>
      </c>
      <c r="M433" s="93"/>
      <c r="W433" s="41"/>
    </row>
    <row r="434" spans="1:23" s="40" customFormat="1" ht="15" customHeight="1" x14ac:dyDescent="0.25">
      <c r="A434" s="106"/>
      <c r="B434" s="107"/>
      <c r="C434" s="63" t="s">
        <v>13</v>
      </c>
      <c r="D434" s="63" t="s">
        <v>8</v>
      </c>
      <c r="E434" s="177" t="s">
        <v>863</v>
      </c>
      <c r="F434" s="182" t="s">
        <v>864</v>
      </c>
      <c r="G434" s="100"/>
      <c r="H434" s="102">
        <v>0</v>
      </c>
      <c r="I434" s="39"/>
      <c r="J434" s="103">
        <v>0</v>
      </c>
      <c r="K434" s="58"/>
      <c r="L434" s="103">
        <v>0</v>
      </c>
      <c r="M434" s="93"/>
      <c r="W434" s="41"/>
    </row>
    <row r="435" spans="1:23" s="40" customFormat="1" ht="15" customHeight="1" x14ac:dyDescent="0.25">
      <c r="A435" s="106"/>
      <c r="B435" s="107"/>
      <c r="C435" s="63" t="s">
        <v>13</v>
      </c>
      <c r="D435" s="63" t="s">
        <v>8</v>
      </c>
      <c r="E435" s="177" t="s">
        <v>865</v>
      </c>
      <c r="F435" s="182" t="s">
        <v>866</v>
      </c>
      <c r="G435" s="100"/>
      <c r="H435" s="102">
        <v>0</v>
      </c>
      <c r="I435" s="39"/>
      <c r="J435" s="103">
        <v>0</v>
      </c>
      <c r="K435" s="58"/>
      <c r="L435" s="103">
        <v>0</v>
      </c>
      <c r="M435" s="93"/>
      <c r="W435" s="41"/>
    </row>
    <row r="436" spans="1:23" s="40" customFormat="1" ht="15" customHeight="1" x14ac:dyDescent="0.25">
      <c r="A436" s="106"/>
      <c r="B436" s="107"/>
      <c r="C436" s="63" t="s">
        <v>13</v>
      </c>
      <c r="D436" s="63" t="s">
        <v>8</v>
      </c>
      <c r="E436" s="177" t="s">
        <v>867</v>
      </c>
      <c r="F436" s="182" t="s">
        <v>868</v>
      </c>
      <c r="G436" s="100"/>
      <c r="H436" s="102">
        <v>0</v>
      </c>
      <c r="I436" s="39"/>
      <c r="J436" s="103">
        <v>0</v>
      </c>
      <c r="K436" s="58"/>
      <c r="L436" s="103">
        <v>0</v>
      </c>
      <c r="M436" s="93"/>
      <c r="W436" s="41"/>
    </row>
    <row r="437" spans="1:23" s="40" customFormat="1" ht="15" customHeight="1" x14ac:dyDescent="0.25">
      <c r="A437" s="106"/>
      <c r="B437" s="107"/>
      <c r="C437" s="63" t="s">
        <v>13</v>
      </c>
      <c r="D437" s="63" t="s">
        <v>8</v>
      </c>
      <c r="E437" s="177" t="s">
        <v>869</v>
      </c>
      <c r="F437" s="182" t="s">
        <v>870</v>
      </c>
      <c r="G437" s="100"/>
      <c r="H437" s="102">
        <v>0</v>
      </c>
      <c r="I437" s="39"/>
      <c r="J437" s="103">
        <v>0</v>
      </c>
      <c r="K437" s="58"/>
      <c r="L437" s="103">
        <v>0</v>
      </c>
      <c r="M437" s="93"/>
      <c r="W437" s="41"/>
    </row>
    <row r="438" spans="1:23" s="40" customFormat="1" ht="15" customHeight="1" x14ac:dyDescent="0.25">
      <c r="A438" s="106"/>
      <c r="B438" s="107"/>
      <c r="C438" s="63" t="s">
        <v>13</v>
      </c>
      <c r="D438" s="63" t="s">
        <v>8</v>
      </c>
      <c r="E438" s="177" t="s">
        <v>871</v>
      </c>
      <c r="F438" s="182" t="s">
        <v>872</v>
      </c>
      <c r="G438" s="100"/>
      <c r="H438" s="102">
        <v>0</v>
      </c>
      <c r="I438" s="39"/>
      <c r="J438" s="103">
        <v>0</v>
      </c>
      <c r="K438" s="58"/>
      <c r="L438" s="103">
        <v>0</v>
      </c>
      <c r="M438" s="93"/>
      <c r="W438" s="41"/>
    </row>
    <row r="439" spans="1:23" s="40" customFormat="1" ht="15" customHeight="1" x14ac:dyDescent="0.25">
      <c r="A439" s="106"/>
      <c r="B439" s="107"/>
      <c r="C439" s="63" t="s">
        <v>13</v>
      </c>
      <c r="D439" s="63" t="s">
        <v>8</v>
      </c>
      <c r="E439" s="177" t="s">
        <v>873</v>
      </c>
      <c r="F439" s="182" t="s">
        <v>874</v>
      </c>
      <c r="G439" s="100"/>
      <c r="H439" s="102">
        <v>0</v>
      </c>
      <c r="I439" s="39"/>
      <c r="J439" s="103">
        <v>0</v>
      </c>
      <c r="K439" s="58"/>
      <c r="L439" s="103">
        <v>0</v>
      </c>
      <c r="M439" s="93"/>
      <c r="W439" s="41"/>
    </row>
    <row r="440" spans="1:23" s="40" customFormat="1" ht="15" customHeight="1" x14ac:dyDescent="0.25">
      <c r="A440" s="106"/>
      <c r="B440" s="107"/>
      <c r="C440" s="63" t="s">
        <v>13</v>
      </c>
      <c r="D440" s="63" t="s">
        <v>8</v>
      </c>
      <c r="E440" s="177" t="s">
        <v>875</v>
      </c>
      <c r="F440" s="182" t="s">
        <v>876</v>
      </c>
      <c r="G440" s="100"/>
      <c r="H440" s="102">
        <v>0</v>
      </c>
      <c r="I440" s="39"/>
      <c r="J440" s="103">
        <v>0</v>
      </c>
      <c r="K440" s="58"/>
      <c r="L440" s="103">
        <v>0</v>
      </c>
      <c r="M440" s="93"/>
      <c r="W440" s="41"/>
    </row>
    <row r="441" spans="1:23" s="40" customFormat="1" ht="15" customHeight="1" x14ac:dyDescent="0.25">
      <c r="A441" s="106" t="s">
        <v>11</v>
      </c>
      <c r="B441" s="107"/>
      <c r="C441" s="63" t="s">
        <v>13</v>
      </c>
      <c r="D441" s="63" t="s">
        <v>13</v>
      </c>
      <c r="E441" s="174" t="s">
        <v>877</v>
      </c>
      <c r="F441" s="187" t="s">
        <v>878</v>
      </c>
      <c r="G441" s="146">
        <f>+SUM(G442:G447)</f>
        <v>0</v>
      </c>
      <c r="H441" s="113">
        <v>0</v>
      </c>
      <c r="I441" s="39"/>
      <c r="J441" s="114">
        <v>0</v>
      </c>
      <c r="K441" s="58"/>
      <c r="L441" s="114">
        <v>0</v>
      </c>
      <c r="M441" s="115"/>
      <c r="W441" s="41"/>
    </row>
    <row r="442" spans="1:23" s="40" customFormat="1" ht="15" customHeight="1" x14ac:dyDescent="0.25">
      <c r="A442" s="106"/>
      <c r="B442" s="107"/>
      <c r="C442" s="63" t="s">
        <v>13</v>
      </c>
      <c r="D442" s="63" t="s">
        <v>8</v>
      </c>
      <c r="E442" s="177" t="s">
        <v>879</v>
      </c>
      <c r="F442" s="182" t="s">
        <v>880</v>
      </c>
      <c r="G442" s="100"/>
      <c r="H442" s="102">
        <v>0</v>
      </c>
      <c r="I442" s="39"/>
      <c r="J442" s="103">
        <v>0</v>
      </c>
      <c r="K442" s="58"/>
      <c r="L442" s="103">
        <v>0</v>
      </c>
      <c r="M442" s="93"/>
      <c r="W442" s="41"/>
    </row>
    <row r="443" spans="1:23" s="40" customFormat="1" ht="15" customHeight="1" x14ac:dyDescent="0.25">
      <c r="A443" s="106"/>
      <c r="B443" s="107"/>
      <c r="C443" s="63" t="s">
        <v>13</v>
      </c>
      <c r="D443" s="63" t="s">
        <v>8</v>
      </c>
      <c r="E443" s="177" t="s">
        <v>881</v>
      </c>
      <c r="F443" s="182" t="s">
        <v>882</v>
      </c>
      <c r="G443" s="100"/>
      <c r="H443" s="102">
        <v>0</v>
      </c>
      <c r="I443" s="39"/>
      <c r="J443" s="103">
        <v>0</v>
      </c>
      <c r="K443" s="58"/>
      <c r="L443" s="103">
        <v>0</v>
      </c>
      <c r="M443" s="93"/>
      <c r="W443" s="41"/>
    </row>
    <row r="444" spans="1:23" s="40" customFormat="1" ht="15" customHeight="1" x14ac:dyDescent="0.25">
      <c r="A444" s="106"/>
      <c r="B444" s="107"/>
      <c r="C444" s="63" t="s">
        <v>13</v>
      </c>
      <c r="D444" s="63" t="s">
        <v>8</v>
      </c>
      <c r="E444" s="177" t="s">
        <v>883</v>
      </c>
      <c r="F444" s="182" t="s">
        <v>884</v>
      </c>
      <c r="G444" s="100"/>
      <c r="H444" s="102">
        <v>0</v>
      </c>
      <c r="I444" s="39"/>
      <c r="J444" s="103">
        <v>0</v>
      </c>
      <c r="K444" s="58"/>
      <c r="L444" s="103">
        <v>0</v>
      </c>
      <c r="M444" s="93"/>
      <c r="W444" s="41"/>
    </row>
    <row r="445" spans="1:23" s="40" customFormat="1" ht="15" customHeight="1" x14ac:dyDescent="0.25">
      <c r="A445" s="106"/>
      <c r="B445" s="107"/>
      <c r="C445" s="63" t="s">
        <v>13</v>
      </c>
      <c r="D445" s="63" t="s">
        <v>8</v>
      </c>
      <c r="E445" s="177" t="s">
        <v>885</v>
      </c>
      <c r="F445" s="182" t="s">
        <v>886</v>
      </c>
      <c r="G445" s="100"/>
      <c r="H445" s="102">
        <v>0</v>
      </c>
      <c r="I445" s="39"/>
      <c r="J445" s="103">
        <v>0</v>
      </c>
      <c r="K445" s="58"/>
      <c r="L445" s="103">
        <v>0</v>
      </c>
      <c r="M445" s="93"/>
      <c r="W445" s="41"/>
    </row>
    <row r="446" spans="1:23" s="40" customFormat="1" ht="15" customHeight="1" x14ac:dyDescent="0.25">
      <c r="A446" s="106"/>
      <c r="B446" s="107"/>
      <c r="C446" s="63" t="s">
        <v>13</v>
      </c>
      <c r="D446" s="63" t="s">
        <v>8</v>
      </c>
      <c r="E446" s="177" t="s">
        <v>887</v>
      </c>
      <c r="F446" s="182" t="s">
        <v>888</v>
      </c>
      <c r="G446" s="100"/>
      <c r="H446" s="102">
        <v>0</v>
      </c>
      <c r="I446" s="39"/>
      <c r="J446" s="103">
        <v>0</v>
      </c>
      <c r="K446" s="58"/>
      <c r="L446" s="103">
        <v>0</v>
      </c>
      <c r="M446" s="93"/>
      <c r="W446" s="41"/>
    </row>
    <row r="447" spans="1:23" s="40" customFormat="1" ht="15" customHeight="1" x14ac:dyDescent="0.25">
      <c r="A447" s="106"/>
      <c r="B447" s="107"/>
      <c r="C447" s="63" t="s">
        <v>13</v>
      </c>
      <c r="D447" s="63" t="s">
        <v>8</v>
      </c>
      <c r="E447" s="177" t="s">
        <v>889</v>
      </c>
      <c r="F447" s="182" t="s">
        <v>890</v>
      </c>
      <c r="G447" s="100"/>
      <c r="H447" s="102">
        <v>0</v>
      </c>
      <c r="I447" s="39"/>
      <c r="J447" s="103">
        <v>0</v>
      </c>
      <c r="K447" s="58"/>
      <c r="L447" s="103">
        <v>0</v>
      </c>
      <c r="M447" s="93"/>
      <c r="W447" s="41"/>
    </row>
    <row r="448" spans="1:23" s="40" customFormat="1" ht="15" customHeight="1" x14ac:dyDescent="0.25">
      <c r="A448" s="106" t="s">
        <v>11</v>
      </c>
      <c r="B448" s="107"/>
      <c r="C448" s="63" t="s">
        <v>13</v>
      </c>
      <c r="D448" s="63" t="s">
        <v>13</v>
      </c>
      <c r="E448" s="172" t="s">
        <v>891</v>
      </c>
      <c r="F448" s="205" t="s">
        <v>892</v>
      </c>
      <c r="G448" s="118">
        <f>+G449+G457+G458+G465</f>
        <v>0</v>
      </c>
      <c r="H448" s="119">
        <v>8127158.6399999997</v>
      </c>
      <c r="I448" s="39"/>
      <c r="J448" s="119">
        <v>8127158.6399999997</v>
      </c>
      <c r="K448" s="58"/>
      <c r="L448" s="68">
        <v>8127158.6399999997</v>
      </c>
      <c r="M448" s="69"/>
      <c r="W448" s="41"/>
    </row>
    <row r="449" spans="1:23" s="40" customFormat="1" ht="15" customHeight="1" x14ac:dyDescent="0.25">
      <c r="A449" s="106" t="s">
        <v>11</v>
      </c>
      <c r="B449" s="107"/>
      <c r="C449" s="63" t="s">
        <v>13</v>
      </c>
      <c r="D449" s="63" t="s">
        <v>13</v>
      </c>
      <c r="E449" s="174" t="s">
        <v>893</v>
      </c>
      <c r="F449" s="187" t="s">
        <v>894</v>
      </c>
      <c r="G449" s="146">
        <f>SUM(G450:G456)</f>
        <v>0</v>
      </c>
      <c r="H449" s="113">
        <v>1280000</v>
      </c>
      <c r="I449" s="39"/>
      <c r="J449" s="113">
        <v>1280000</v>
      </c>
      <c r="K449" s="58"/>
      <c r="L449" s="114">
        <v>1280000</v>
      </c>
      <c r="M449" s="115"/>
      <c r="W449" s="41"/>
    </row>
    <row r="450" spans="1:23" s="40" customFormat="1" ht="15" customHeight="1" x14ac:dyDescent="0.25">
      <c r="A450" s="106"/>
      <c r="B450" s="107"/>
      <c r="C450" s="63" t="s">
        <v>13</v>
      </c>
      <c r="D450" s="63" t="s">
        <v>8</v>
      </c>
      <c r="E450" s="177" t="s">
        <v>895</v>
      </c>
      <c r="F450" s="182" t="s">
        <v>896</v>
      </c>
      <c r="G450" s="100"/>
      <c r="H450" s="102">
        <v>0</v>
      </c>
      <c r="I450" s="39"/>
      <c r="J450" s="103">
        <v>0</v>
      </c>
      <c r="K450" s="58"/>
      <c r="L450" s="103">
        <v>0</v>
      </c>
      <c r="M450" s="93"/>
      <c r="W450" s="41"/>
    </row>
    <row r="451" spans="1:23" s="40" customFormat="1" ht="15" customHeight="1" x14ac:dyDescent="0.25">
      <c r="A451" s="106"/>
      <c r="B451" s="107"/>
      <c r="C451" s="63" t="s">
        <v>13</v>
      </c>
      <c r="D451" s="63" t="s">
        <v>8</v>
      </c>
      <c r="E451" s="177" t="s">
        <v>897</v>
      </c>
      <c r="F451" s="182" t="s">
        <v>898</v>
      </c>
      <c r="G451" s="100"/>
      <c r="H451" s="102">
        <v>1000000</v>
      </c>
      <c r="I451" s="39"/>
      <c r="J451" s="103">
        <v>1000000</v>
      </c>
      <c r="K451" s="58"/>
      <c r="L451" s="103">
        <v>1000000</v>
      </c>
      <c r="M451" s="93"/>
      <c r="W451" s="41"/>
    </row>
    <row r="452" spans="1:23" s="40" customFormat="1" ht="15" customHeight="1" x14ac:dyDescent="0.25">
      <c r="A452" s="106"/>
      <c r="B452" s="107"/>
      <c r="C452" s="63" t="s">
        <v>13</v>
      </c>
      <c r="D452" s="63" t="s">
        <v>8</v>
      </c>
      <c r="E452" s="177" t="s">
        <v>899</v>
      </c>
      <c r="F452" s="182" t="s">
        <v>900</v>
      </c>
      <c r="G452" s="100"/>
      <c r="H452" s="102">
        <v>0</v>
      </c>
      <c r="I452" s="39"/>
      <c r="J452" s="103">
        <v>0</v>
      </c>
      <c r="K452" s="58"/>
      <c r="L452" s="103">
        <v>0</v>
      </c>
      <c r="M452" s="93"/>
      <c r="W452" s="41"/>
    </row>
    <row r="453" spans="1:23" s="40" customFormat="1" ht="15" customHeight="1" x14ac:dyDescent="0.25">
      <c r="A453" s="106"/>
      <c r="B453" s="107"/>
      <c r="C453" s="63" t="s">
        <v>13</v>
      </c>
      <c r="D453" s="63" t="s">
        <v>8</v>
      </c>
      <c r="E453" s="177" t="s">
        <v>901</v>
      </c>
      <c r="F453" s="182" t="s">
        <v>902</v>
      </c>
      <c r="G453" s="100"/>
      <c r="H453" s="102">
        <v>0</v>
      </c>
      <c r="I453" s="39"/>
      <c r="J453" s="103">
        <v>0</v>
      </c>
      <c r="K453" s="58"/>
      <c r="L453" s="103">
        <v>0</v>
      </c>
      <c r="M453" s="93"/>
      <c r="W453" s="41"/>
    </row>
    <row r="454" spans="1:23" s="40" customFormat="1" ht="15" customHeight="1" x14ac:dyDescent="0.25">
      <c r="A454" s="106"/>
      <c r="B454" s="107"/>
      <c r="C454" s="63" t="s">
        <v>13</v>
      </c>
      <c r="D454" s="63" t="s">
        <v>8</v>
      </c>
      <c r="E454" s="177" t="s">
        <v>903</v>
      </c>
      <c r="F454" s="182" t="s">
        <v>904</v>
      </c>
      <c r="G454" s="100"/>
      <c r="H454" s="102">
        <v>0</v>
      </c>
      <c r="I454" s="39"/>
      <c r="J454" s="103">
        <v>0</v>
      </c>
      <c r="K454" s="58"/>
      <c r="L454" s="103">
        <v>0</v>
      </c>
      <c r="M454" s="93"/>
      <c r="W454" s="41"/>
    </row>
    <row r="455" spans="1:23" s="40" customFormat="1" ht="15" customHeight="1" x14ac:dyDescent="0.25">
      <c r="A455" s="106"/>
      <c r="B455" s="107"/>
      <c r="C455" s="63" t="s">
        <v>13</v>
      </c>
      <c r="D455" s="63" t="s">
        <v>8</v>
      </c>
      <c r="E455" s="177" t="s">
        <v>905</v>
      </c>
      <c r="F455" s="182" t="s">
        <v>906</v>
      </c>
      <c r="G455" s="100"/>
      <c r="H455" s="102">
        <v>80000</v>
      </c>
      <c r="I455" s="39"/>
      <c r="J455" s="103">
        <v>80000</v>
      </c>
      <c r="K455" s="58"/>
      <c r="L455" s="103">
        <v>80000</v>
      </c>
      <c r="M455" s="93"/>
      <c r="W455" s="41"/>
    </row>
    <row r="456" spans="1:23" s="39" customFormat="1" ht="15" customHeight="1" x14ac:dyDescent="0.25">
      <c r="A456" s="106"/>
      <c r="B456" s="107"/>
      <c r="C456" s="63" t="s">
        <v>13</v>
      </c>
      <c r="D456" s="63" t="s">
        <v>8</v>
      </c>
      <c r="E456" s="177" t="s">
        <v>907</v>
      </c>
      <c r="F456" s="182" t="s">
        <v>908</v>
      </c>
      <c r="G456" s="100"/>
      <c r="H456" s="102">
        <v>200000</v>
      </c>
      <c r="J456" s="103">
        <v>200000</v>
      </c>
      <c r="K456" s="58"/>
      <c r="L456" s="103">
        <v>200000</v>
      </c>
      <c r="M456" s="93"/>
      <c r="W456" s="125"/>
    </row>
    <row r="457" spans="1:23" s="40" customFormat="1" ht="15" customHeight="1" x14ac:dyDescent="0.25">
      <c r="A457" s="106"/>
      <c r="B457" s="107"/>
      <c r="C457" s="63" t="s">
        <v>13</v>
      </c>
      <c r="D457" s="63" t="s">
        <v>8</v>
      </c>
      <c r="E457" s="174" t="s">
        <v>909</v>
      </c>
      <c r="F457" s="187" t="s">
        <v>910</v>
      </c>
      <c r="G457" s="112"/>
      <c r="H457" s="120">
        <v>380369.18</v>
      </c>
      <c r="I457" s="39"/>
      <c r="J457" s="121">
        <v>380369.18</v>
      </c>
      <c r="K457" s="58"/>
      <c r="L457" s="121">
        <v>380369.18</v>
      </c>
      <c r="M457" s="93"/>
      <c r="W457" s="41"/>
    </row>
    <row r="458" spans="1:23" s="40" customFormat="1" ht="15" customHeight="1" x14ac:dyDescent="0.25">
      <c r="A458" s="106" t="s">
        <v>11</v>
      </c>
      <c r="B458" s="107"/>
      <c r="C458" s="63" t="s">
        <v>13</v>
      </c>
      <c r="D458" s="63" t="s">
        <v>13</v>
      </c>
      <c r="E458" s="174" t="s">
        <v>911</v>
      </c>
      <c r="F458" s="187" t="s">
        <v>912</v>
      </c>
      <c r="G458" s="146">
        <f>SUM(G459:G464)</f>
        <v>0</v>
      </c>
      <c r="H458" s="113">
        <v>0</v>
      </c>
      <c r="I458" s="39"/>
      <c r="J458" s="114">
        <v>0</v>
      </c>
      <c r="K458" s="58"/>
      <c r="L458" s="114">
        <v>0</v>
      </c>
      <c r="M458" s="115"/>
      <c r="W458" s="41"/>
    </row>
    <row r="459" spans="1:23" s="40" customFormat="1" ht="15" customHeight="1" x14ac:dyDescent="0.25">
      <c r="A459" s="106"/>
      <c r="B459" s="107"/>
      <c r="C459" s="63" t="s">
        <v>13</v>
      </c>
      <c r="D459" s="63" t="s">
        <v>8</v>
      </c>
      <c r="E459" s="177" t="s">
        <v>913</v>
      </c>
      <c r="F459" s="182" t="s">
        <v>914</v>
      </c>
      <c r="G459" s="100"/>
      <c r="H459" s="102">
        <v>0</v>
      </c>
      <c r="I459" s="39"/>
      <c r="J459" s="103">
        <v>0</v>
      </c>
      <c r="K459" s="58"/>
      <c r="L459" s="103">
        <v>0</v>
      </c>
      <c r="M459" s="93"/>
      <c r="W459" s="41"/>
    </row>
    <row r="460" spans="1:23" s="40" customFormat="1" ht="15" customHeight="1" x14ac:dyDescent="0.25">
      <c r="A460" s="106"/>
      <c r="B460" s="107"/>
      <c r="C460" s="63" t="s">
        <v>13</v>
      </c>
      <c r="D460" s="63" t="s">
        <v>8</v>
      </c>
      <c r="E460" s="177" t="s">
        <v>915</v>
      </c>
      <c r="F460" s="182" t="s">
        <v>916</v>
      </c>
      <c r="G460" s="100"/>
      <c r="H460" s="102">
        <v>0</v>
      </c>
      <c r="I460" s="39"/>
      <c r="J460" s="103">
        <v>0</v>
      </c>
      <c r="K460" s="58"/>
      <c r="L460" s="103">
        <v>0</v>
      </c>
      <c r="M460" s="93"/>
      <c r="W460" s="41"/>
    </row>
    <row r="461" spans="1:23" s="40" customFormat="1" ht="15" customHeight="1" x14ac:dyDescent="0.25">
      <c r="A461" s="106"/>
      <c r="B461" s="107"/>
      <c r="C461" s="63" t="s">
        <v>13</v>
      </c>
      <c r="D461" s="63" t="s">
        <v>8</v>
      </c>
      <c r="E461" s="177" t="s">
        <v>917</v>
      </c>
      <c r="F461" s="182" t="s">
        <v>918</v>
      </c>
      <c r="G461" s="100"/>
      <c r="H461" s="102">
        <v>0</v>
      </c>
      <c r="I461" s="39"/>
      <c r="J461" s="103">
        <v>0</v>
      </c>
      <c r="K461" s="58"/>
      <c r="L461" s="103">
        <v>0</v>
      </c>
      <c r="M461" s="93"/>
      <c r="W461" s="41"/>
    </row>
    <row r="462" spans="1:23" s="40" customFormat="1" ht="15" customHeight="1" x14ac:dyDescent="0.25">
      <c r="A462" s="106"/>
      <c r="B462" s="107"/>
      <c r="C462" s="63" t="s">
        <v>13</v>
      </c>
      <c r="D462" s="63" t="s">
        <v>8</v>
      </c>
      <c r="E462" s="177" t="s">
        <v>919</v>
      </c>
      <c r="F462" s="182" t="s">
        <v>920</v>
      </c>
      <c r="G462" s="100"/>
      <c r="H462" s="102">
        <v>0</v>
      </c>
      <c r="I462" s="39"/>
      <c r="J462" s="103">
        <v>0</v>
      </c>
      <c r="K462" s="58"/>
      <c r="L462" s="103">
        <v>0</v>
      </c>
      <c r="M462" s="93"/>
      <c r="W462" s="41"/>
    </row>
    <row r="463" spans="1:23" s="40" customFormat="1" ht="15" customHeight="1" x14ac:dyDescent="0.25">
      <c r="A463" s="106"/>
      <c r="B463" s="107"/>
      <c r="C463" s="63" t="s">
        <v>13</v>
      </c>
      <c r="D463" s="63" t="s">
        <v>8</v>
      </c>
      <c r="E463" s="177" t="s">
        <v>921</v>
      </c>
      <c r="F463" s="182" t="s">
        <v>922</v>
      </c>
      <c r="G463" s="100"/>
      <c r="H463" s="102">
        <v>0</v>
      </c>
      <c r="I463" s="39"/>
      <c r="J463" s="103">
        <v>0</v>
      </c>
      <c r="K463" s="58"/>
      <c r="L463" s="103">
        <v>0</v>
      </c>
      <c r="M463" s="93"/>
      <c r="W463" s="41"/>
    </row>
    <row r="464" spans="1:23" s="39" customFormat="1" ht="15" customHeight="1" x14ac:dyDescent="0.25">
      <c r="A464" s="106"/>
      <c r="B464" s="107"/>
      <c r="C464" s="63" t="s">
        <v>13</v>
      </c>
      <c r="D464" s="63" t="s">
        <v>8</v>
      </c>
      <c r="E464" s="177" t="s">
        <v>923</v>
      </c>
      <c r="F464" s="182" t="s">
        <v>924</v>
      </c>
      <c r="G464" s="100"/>
      <c r="H464" s="102">
        <v>0</v>
      </c>
      <c r="J464" s="103">
        <v>0</v>
      </c>
      <c r="K464" s="58"/>
      <c r="L464" s="103">
        <v>0</v>
      </c>
      <c r="M464" s="93"/>
      <c r="W464" s="125"/>
    </row>
    <row r="465" spans="1:23" s="40" customFormat="1" ht="15" customHeight="1" x14ac:dyDescent="0.25">
      <c r="A465" s="106" t="s">
        <v>11</v>
      </c>
      <c r="B465" s="107"/>
      <c r="C465" s="63" t="s">
        <v>13</v>
      </c>
      <c r="D465" s="63" t="s">
        <v>13</v>
      </c>
      <c r="E465" s="174" t="s">
        <v>925</v>
      </c>
      <c r="F465" s="187" t="s">
        <v>926</v>
      </c>
      <c r="G465" s="146">
        <f>SUM(G466:G475)</f>
        <v>0</v>
      </c>
      <c r="H465" s="113">
        <v>6466789.46</v>
      </c>
      <c r="I465" s="39"/>
      <c r="J465" s="113">
        <v>6466789.46</v>
      </c>
      <c r="K465" s="58"/>
      <c r="L465" s="114">
        <v>6466789.46</v>
      </c>
      <c r="M465" s="115"/>
      <c r="W465" s="41"/>
    </row>
    <row r="466" spans="1:23" s="40" customFormat="1" ht="15" customHeight="1" x14ac:dyDescent="0.25">
      <c r="A466" s="106"/>
      <c r="B466" s="107"/>
      <c r="C466" s="63" t="s">
        <v>13</v>
      </c>
      <c r="D466" s="63" t="s">
        <v>8</v>
      </c>
      <c r="E466" s="177" t="s">
        <v>927</v>
      </c>
      <c r="F466" s="182" t="s">
        <v>928</v>
      </c>
      <c r="G466" s="100"/>
      <c r="H466" s="102">
        <v>2296831</v>
      </c>
      <c r="I466" s="39"/>
      <c r="J466" s="103">
        <v>2296831</v>
      </c>
      <c r="K466" s="58"/>
      <c r="L466" s="103">
        <v>2296831</v>
      </c>
      <c r="M466" s="93"/>
      <c r="W466" s="41"/>
    </row>
    <row r="467" spans="1:23" s="40" customFormat="1" ht="15" customHeight="1" x14ac:dyDescent="0.25">
      <c r="A467" s="106"/>
      <c r="B467" s="107"/>
      <c r="C467" s="63" t="s">
        <v>13</v>
      </c>
      <c r="D467" s="63" t="s">
        <v>8</v>
      </c>
      <c r="E467" s="177" t="s">
        <v>929</v>
      </c>
      <c r="F467" s="182" t="s">
        <v>930</v>
      </c>
      <c r="G467" s="100"/>
      <c r="H467" s="102">
        <v>270871.3</v>
      </c>
      <c r="I467" s="39"/>
      <c r="J467" s="103">
        <v>270871.3</v>
      </c>
      <c r="K467" s="58"/>
      <c r="L467" s="103">
        <v>270871.3</v>
      </c>
      <c r="M467" s="93"/>
      <c r="W467" s="41"/>
    </row>
    <row r="468" spans="1:23" s="40" customFormat="1" ht="15" customHeight="1" x14ac:dyDescent="0.25">
      <c r="A468" s="106"/>
      <c r="B468" s="107"/>
      <c r="C468" s="63" t="s">
        <v>13</v>
      </c>
      <c r="D468" s="63" t="s">
        <v>8</v>
      </c>
      <c r="E468" s="177" t="s">
        <v>931</v>
      </c>
      <c r="F468" s="182" t="s">
        <v>932</v>
      </c>
      <c r="G468" s="100"/>
      <c r="H468" s="102">
        <v>1392096.34</v>
      </c>
      <c r="I468" s="39"/>
      <c r="J468" s="103">
        <v>1392096.34</v>
      </c>
      <c r="K468" s="58"/>
      <c r="L468" s="103">
        <v>1392096.34</v>
      </c>
      <c r="M468" s="93"/>
      <c r="W468" s="41"/>
    </row>
    <row r="469" spans="1:23" s="40" customFormat="1" ht="15" customHeight="1" x14ac:dyDescent="0.25">
      <c r="A469" s="106"/>
      <c r="B469" s="107"/>
      <c r="C469" s="63" t="s">
        <v>13</v>
      </c>
      <c r="D469" s="63" t="s">
        <v>8</v>
      </c>
      <c r="E469" s="177" t="s">
        <v>933</v>
      </c>
      <c r="F469" s="182" t="s">
        <v>934</v>
      </c>
      <c r="G469" s="100"/>
      <c r="H469" s="102">
        <v>229768.7</v>
      </c>
      <c r="I469" s="39"/>
      <c r="J469" s="103">
        <v>229768.7</v>
      </c>
      <c r="K469" s="58"/>
      <c r="L469" s="103">
        <v>229768.7</v>
      </c>
      <c r="M469" s="93"/>
      <c r="W469" s="41"/>
    </row>
    <row r="470" spans="1:23" s="40" customFormat="1" ht="15" customHeight="1" x14ac:dyDescent="0.25">
      <c r="A470" s="106"/>
      <c r="B470" s="107"/>
      <c r="C470" s="63" t="s">
        <v>13</v>
      </c>
      <c r="D470" s="63" t="s">
        <v>8</v>
      </c>
      <c r="E470" s="177" t="s">
        <v>935</v>
      </c>
      <c r="F470" s="182" t="s">
        <v>936</v>
      </c>
      <c r="G470" s="100"/>
      <c r="H470" s="102">
        <v>2277222.12</v>
      </c>
      <c r="I470" s="39"/>
      <c r="J470" s="103">
        <v>2277222.12</v>
      </c>
      <c r="K470" s="58"/>
      <c r="L470" s="103">
        <v>2277222.12</v>
      </c>
      <c r="M470" s="93"/>
      <c r="W470" s="41"/>
    </row>
    <row r="471" spans="1:23" s="40" customFormat="1" ht="15" customHeight="1" x14ac:dyDescent="0.25">
      <c r="A471" s="106"/>
      <c r="B471" s="107"/>
      <c r="C471" s="63" t="s">
        <v>13</v>
      </c>
      <c r="D471" s="63" t="s">
        <v>8</v>
      </c>
      <c r="E471" s="177" t="s">
        <v>937</v>
      </c>
      <c r="F471" s="182" t="s">
        <v>938</v>
      </c>
      <c r="G471" s="100"/>
      <c r="H471" s="102">
        <v>0</v>
      </c>
      <c r="I471" s="39"/>
      <c r="J471" s="103">
        <v>0</v>
      </c>
      <c r="K471" s="58"/>
      <c r="L471" s="103">
        <v>0</v>
      </c>
      <c r="M471" s="93"/>
      <c r="W471" s="41"/>
    </row>
    <row r="472" spans="1:23" s="40" customFormat="1" ht="15" customHeight="1" x14ac:dyDescent="0.25">
      <c r="A472" s="106"/>
      <c r="B472" s="107"/>
      <c r="C472" s="63" t="s">
        <v>13</v>
      </c>
      <c r="D472" s="63" t="s">
        <v>8</v>
      </c>
      <c r="E472" s="177" t="s">
        <v>939</v>
      </c>
      <c r="F472" s="182" t="s">
        <v>940</v>
      </c>
      <c r="G472" s="100"/>
      <c r="H472" s="102">
        <v>0</v>
      </c>
      <c r="I472" s="39"/>
      <c r="J472" s="103">
        <v>0</v>
      </c>
      <c r="K472" s="58"/>
      <c r="L472" s="103">
        <v>0</v>
      </c>
      <c r="M472" s="93"/>
      <c r="W472" s="41"/>
    </row>
    <row r="473" spans="1:23" s="40" customFormat="1" ht="15" customHeight="1" x14ac:dyDescent="0.25">
      <c r="A473" s="106"/>
      <c r="B473" s="107"/>
      <c r="C473" s="63" t="s">
        <v>13</v>
      </c>
      <c r="D473" s="63" t="s">
        <v>8</v>
      </c>
      <c r="E473" s="177" t="s">
        <v>941</v>
      </c>
      <c r="F473" s="182" t="s">
        <v>942</v>
      </c>
      <c r="G473" s="100"/>
      <c r="H473" s="102">
        <v>0</v>
      </c>
      <c r="I473" s="39"/>
      <c r="J473" s="103">
        <v>0</v>
      </c>
      <c r="K473" s="58"/>
      <c r="L473" s="103">
        <v>0</v>
      </c>
      <c r="M473" s="93"/>
      <c r="W473" s="41"/>
    </row>
    <row r="474" spans="1:23" s="40" customFormat="1" ht="15" customHeight="1" x14ac:dyDescent="0.25">
      <c r="A474" s="106"/>
      <c r="B474" s="107"/>
      <c r="C474" s="63" t="s">
        <v>13</v>
      </c>
      <c r="D474" s="63" t="s">
        <v>8</v>
      </c>
      <c r="E474" s="177" t="s">
        <v>943</v>
      </c>
      <c r="F474" s="182" t="s">
        <v>944</v>
      </c>
      <c r="G474" s="100"/>
      <c r="H474" s="102">
        <v>0</v>
      </c>
      <c r="I474" s="39"/>
      <c r="J474" s="103">
        <v>0</v>
      </c>
      <c r="K474" s="58"/>
      <c r="L474" s="103">
        <v>0</v>
      </c>
      <c r="M474" s="93"/>
      <c r="W474" s="41"/>
    </row>
    <row r="475" spans="1:23" s="40" customFormat="1" ht="15" customHeight="1" x14ac:dyDescent="0.25">
      <c r="A475" s="106"/>
      <c r="B475" s="107"/>
      <c r="C475" s="63" t="s">
        <v>13</v>
      </c>
      <c r="D475" s="63" t="s">
        <v>8</v>
      </c>
      <c r="E475" s="177" t="s">
        <v>945</v>
      </c>
      <c r="F475" s="182" t="s">
        <v>946</v>
      </c>
      <c r="G475" s="100"/>
      <c r="H475" s="102">
        <v>0</v>
      </c>
      <c r="I475" s="39"/>
      <c r="J475" s="103">
        <v>0</v>
      </c>
      <c r="K475" s="58"/>
      <c r="L475" s="103">
        <v>0</v>
      </c>
      <c r="M475" s="93"/>
      <c r="W475" s="41"/>
    </row>
    <row r="476" spans="1:23" s="87" customFormat="1" ht="20.100000000000001" customHeight="1" thickBot="1" x14ac:dyDescent="0.3">
      <c r="A476" s="70" t="s">
        <v>11</v>
      </c>
      <c r="B476" s="80"/>
      <c r="C476" s="63" t="s">
        <v>13</v>
      </c>
      <c r="D476" s="63" t="s">
        <v>13</v>
      </c>
      <c r="E476" s="155" t="s">
        <v>947</v>
      </c>
      <c r="F476" s="220" t="s">
        <v>948</v>
      </c>
      <c r="G476" s="157">
        <v>0</v>
      </c>
      <c r="H476" s="158">
        <v>837422079.13999987</v>
      </c>
      <c r="I476" s="39"/>
      <c r="J476" s="159">
        <v>842600390.00819993</v>
      </c>
      <c r="K476" s="58"/>
      <c r="L476" s="159">
        <v>847778700.87639999</v>
      </c>
      <c r="M476" s="160"/>
      <c r="W476" s="41"/>
    </row>
    <row r="477" spans="1:23" s="87" customFormat="1" ht="20.100000000000001" customHeight="1" thickBot="1" x14ac:dyDescent="0.3">
      <c r="A477" s="70"/>
      <c r="B477" s="80"/>
      <c r="C477" s="63" t="s">
        <v>13</v>
      </c>
      <c r="D477" s="63" t="s">
        <v>13</v>
      </c>
      <c r="E477" s="221"/>
      <c r="F477" s="222"/>
      <c r="G477" s="223"/>
      <c r="H477" s="224"/>
      <c r="I477" s="149"/>
      <c r="J477" s="166"/>
      <c r="K477" s="167"/>
      <c r="L477" s="166"/>
      <c r="M477" s="165"/>
      <c r="W477" s="41"/>
    </row>
    <row r="478" spans="1:23" s="87" customFormat="1" ht="15" customHeight="1" x14ac:dyDescent="0.25">
      <c r="A478" s="70"/>
      <c r="B478" s="80"/>
      <c r="C478" s="63" t="s">
        <v>13</v>
      </c>
      <c r="D478" s="63" t="s">
        <v>13</v>
      </c>
      <c r="E478" s="168"/>
      <c r="F478" s="225" t="s">
        <v>949</v>
      </c>
      <c r="G478" s="170"/>
      <c r="H478" s="171"/>
      <c r="I478" s="39"/>
      <c r="J478" s="92"/>
      <c r="K478" s="58"/>
      <c r="L478" s="92"/>
      <c r="M478" s="93"/>
      <c r="W478" s="41"/>
    </row>
    <row r="479" spans="1:23" s="87" customFormat="1" ht="15" customHeight="1" x14ac:dyDescent="0.25">
      <c r="A479" s="70" t="s">
        <v>11</v>
      </c>
      <c r="B479" s="80"/>
      <c r="C479" s="63" t="s">
        <v>13</v>
      </c>
      <c r="D479" s="63" t="s">
        <v>13</v>
      </c>
      <c r="E479" s="172" t="s">
        <v>950</v>
      </c>
      <c r="F479" s="205" t="s">
        <v>951</v>
      </c>
      <c r="G479" s="226">
        <f>SUM(G480:G482)</f>
        <v>0</v>
      </c>
      <c r="H479" s="227">
        <v>0</v>
      </c>
      <c r="I479" s="39"/>
      <c r="J479" s="228">
        <v>0</v>
      </c>
      <c r="K479" s="58"/>
      <c r="L479" s="228">
        <v>0</v>
      </c>
      <c r="M479" s="115"/>
      <c r="W479" s="41"/>
    </row>
    <row r="480" spans="1:23" s="87" customFormat="1" ht="15" customHeight="1" x14ac:dyDescent="0.25">
      <c r="A480" s="70"/>
      <c r="B480" s="80"/>
      <c r="C480" s="63" t="s">
        <v>13</v>
      </c>
      <c r="D480" s="63" t="s">
        <v>8</v>
      </c>
      <c r="E480" s="174" t="s">
        <v>952</v>
      </c>
      <c r="F480" s="229" t="s">
        <v>953</v>
      </c>
      <c r="G480" s="151"/>
      <c r="H480" s="230">
        <v>0</v>
      </c>
      <c r="I480" s="39"/>
      <c r="J480" s="231">
        <v>0</v>
      </c>
      <c r="K480" s="58"/>
      <c r="L480" s="231">
        <v>0</v>
      </c>
      <c r="M480" s="69"/>
      <c r="W480" s="41"/>
    </row>
    <row r="481" spans="1:23" s="87" customFormat="1" ht="15" customHeight="1" x14ac:dyDescent="0.25">
      <c r="A481" s="70"/>
      <c r="B481" s="80"/>
      <c r="C481" s="63" t="s">
        <v>13</v>
      </c>
      <c r="D481" s="63" t="s">
        <v>8</v>
      </c>
      <c r="E481" s="174" t="s">
        <v>954</v>
      </c>
      <c r="F481" s="229" t="s">
        <v>955</v>
      </c>
      <c r="G481" s="151"/>
      <c r="H481" s="230">
        <v>0</v>
      </c>
      <c r="I481" s="39"/>
      <c r="J481" s="231">
        <v>0</v>
      </c>
      <c r="K481" s="58"/>
      <c r="L481" s="231">
        <v>0</v>
      </c>
      <c r="M481" s="69"/>
      <c r="W481" s="41"/>
    </row>
    <row r="482" spans="1:23" s="87" customFormat="1" ht="15" customHeight="1" x14ac:dyDescent="0.25">
      <c r="A482" s="70"/>
      <c r="B482" s="80"/>
      <c r="C482" s="63" t="s">
        <v>13</v>
      </c>
      <c r="D482" s="63" t="s">
        <v>8</v>
      </c>
      <c r="E482" s="174" t="s">
        <v>956</v>
      </c>
      <c r="F482" s="229" t="s">
        <v>957</v>
      </c>
      <c r="G482" s="151"/>
      <c r="H482" s="230">
        <v>0</v>
      </c>
      <c r="I482" s="39"/>
      <c r="J482" s="231">
        <v>0</v>
      </c>
      <c r="K482" s="58"/>
      <c r="L482" s="231">
        <v>0</v>
      </c>
      <c r="M482" s="69"/>
      <c r="W482" s="41"/>
    </row>
    <row r="483" spans="1:23" s="87" customFormat="1" ht="15" customHeight="1" x14ac:dyDescent="0.25">
      <c r="A483" s="70" t="s">
        <v>11</v>
      </c>
      <c r="B483" s="80"/>
      <c r="C483" s="63" t="s">
        <v>13</v>
      </c>
      <c r="D483" s="63" t="s">
        <v>13</v>
      </c>
      <c r="E483" s="172" t="s">
        <v>958</v>
      </c>
      <c r="F483" s="205" t="s">
        <v>959</v>
      </c>
      <c r="G483" s="118">
        <f>SUM(G484:G488)</f>
        <v>0</v>
      </c>
      <c r="H483" s="119">
        <v>0</v>
      </c>
      <c r="I483" s="39"/>
      <c r="J483" s="68">
        <v>0</v>
      </c>
      <c r="K483" s="58"/>
      <c r="L483" s="68">
        <v>0</v>
      </c>
      <c r="M483" s="69"/>
      <c r="W483" s="41"/>
    </row>
    <row r="484" spans="1:23" s="87" customFormat="1" ht="15" customHeight="1" x14ac:dyDescent="0.25">
      <c r="A484" s="70"/>
      <c r="B484" s="80"/>
      <c r="C484" s="63" t="s">
        <v>13</v>
      </c>
      <c r="D484" s="63" t="s">
        <v>8</v>
      </c>
      <c r="E484" s="174" t="s">
        <v>960</v>
      </c>
      <c r="F484" s="229" t="s">
        <v>961</v>
      </c>
      <c r="G484" s="151"/>
      <c r="H484" s="152">
        <v>0</v>
      </c>
      <c r="I484" s="39"/>
      <c r="J484" s="153">
        <v>0</v>
      </c>
      <c r="K484" s="58"/>
      <c r="L484" s="153">
        <v>0</v>
      </c>
      <c r="M484" s="93"/>
      <c r="W484" s="41"/>
    </row>
    <row r="485" spans="1:23" s="87" customFormat="1" ht="15" customHeight="1" x14ac:dyDescent="0.25">
      <c r="A485" s="70"/>
      <c r="B485" s="80"/>
      <c r="C485" s="63" t="s">
        <v>13</v>
      </c>
      <c r="D485" s="63" t="s">
        <v>8</v>
      </c>
      <c r="E485" s="174" t="s">
        <v>962</v>
      </c>
      <c r="F485" s="229" t="s">
        <v>963</v>
      </c>
      <c r="G485" s="151"/>
      <c r="H485" s="152">
        <v>0</v>
      </c>
      <c r="I485" s="39"/>
      <c r="J485" s="153">
        <v>0</v>
      </c>
      <c r="K485" s="58"/>
      <c r="L485" s="153">
        <v>0</v>
      </c>
      <c r="M485" s="93"/>
      <c r="W485" s="41"/>
    </row>
    <row r="486" spans="1:23" s="87" customFormat="1" ht="15" customHeight="1" x14ac:dyDescent="0.25">
      <c r="A486" s="70"/>
      <c r="B486" s="80"/>
      <c r="C486" s="63" t="s">
        <v>13</v>
      </c>
      <c r="D486" s="63" t="s">
        <v>8</v>
      </c>
      <c r="E486" s="174" t="s">
        <v>964</v>
      </c>
      <c r="F486" s="229" t="s">
        <v>965</v>
      </c>
      <c r="G486" s="151"/>
      <c r="H486" s="152">
        <v>0</v>
      </c>
      <c r="I486" s="39"/>
      <c r="J486" s="153">
        <v>0</v>
      </c>
      <c r="K486" s="58"/>
      <c r="L486" s="153">
        <v>0</v>
      </c>
      <c r="M486" s="93"/>
      <c r="W486" s="41"/>
    </row>
    <row r="487" spans="1:23" s="87" customFormat="1" ht="15" customHeight="1" x14ac:dyDescent="0.25">
      <c r="A487" s="70"/>
      <c r="B487" s="80"/>
      <c r="C487" s="63" t="s">
        <v>13</v>
      </c>
      <c r="D487" s="63" t="s">
        <v>8</v>
      </c>
      <c r="E487" s="174" t="s">
        <v>966</v>
      </c>
      <c r="F487" s="229" t="s">
        <v>967</v>
      </c>
      <c r="G487" s="151"/>
      <c r="H487" s="152">
        <v>0</v>
      </c>
      <c r="I487" s="39"/>
      <c r="J487" s="153">
        <v>0</v>
      </c>
      <c r="K487" s="58"/>
      <c r="L487" s="153">
        <v>0</v>
      </c>
      <c r="M487" s="93"/>
      <c r="W487" s="41"/>
    </row>
    <row r="488" spans="1:23" s="87" customFormat="1" ht="15" customHeight="1" x14ac:dyDescent="0.25">
      <c r="A488" s="70"/>
      <c r="B488" s="80"/>
      <c r="C488" s="63" t="s">
        <v>13</v>
      </c>
      <c r="D488" s="63" t="s">
        <v>8</v>
      </c>
      <c r="E488" s="174" t="s">
        <v>968</v>
      </c>
      <c r="F488" s="229" t="s">
        <v>969</v>
      </c>
      <c r="G488" s="151"/>
      <c r="H488" s="152">
        <v>0</v>
      </c>
      <c r="I488" s="39"/>
      <c r="J488" s="153">
        <v>0</v>
      </c>
      <c r="K488" s="58"/>
      <c r="L488" s="153">
        <v>0</v>
      </c>
      <c r="M488" s="93"/>
      <c r="W488" s="41"/>
    </row>
    <row r="489" spans="1:23" s="87" customFormat="1" ht="15" customHeight="1" x14ac:dyDescent="0.25">
      <c r="A489" s="70" t="s">
        <v>11</v>
      </c>
      <c r="B489" s="80"/>
      <c r="C489" s="63" t="s">
        <v>13</v>
      </c>
      <c r="D489" s="63" t="s">
        <v>13</v>
      </c>
      <c r="E489" s="172" t="s">
        <v>970</v>
      </c>
      <c r="F489" s="205" t="s">
        <v>971</v>
      </c>
      <c r="G489" s="118">
        <f>SUM(G490:G492)</f>
        <v>0</v>
      </c>
      <c r="H489" s="119">
        <v>0</v>
      </c>
      <c r="I489" s="39"/>
      <c r="J489" s="68">
        <v>0</v>
      </c>
      <c r="K489" s="58"/>
      <c r="L489" s="68">
        <v>0</v>
      </c>
      <c r="M489" s="69"/>
      <c r="W489" s="41"/>
    </row>
    <row r="490" spans="1:23" s="87" customFormat="1" ht="15" customHeight="1" x14ac:dyDescent="0.25">
      <c r="A490" s="70"/>
      <c r="B490" s="80"/>
      <c r="C490" s="63" t="s">
        <v>13</v>
      </c>
      <c r="D490" s="63" t="s">
        <v>8</v>
      </c>
      <c r="E490" s="174" t="s">
        <v>972</v>
      </c>
      <c r="F490" s="229" t="s">
        <v>973</v>
      </c>
      <c r="G490" s="151"/>
      <c r="H490" s="152">
        <v>0</v>
      </c>
      <c r="I490" s="39"/>
      <c r="J490" s="153">
        <v>0</v>
      </c>
      <c r="K490" s="58"/>
      <c r="L490" s="153">
        <v>0</v>
      </c>
      <c r="M490" s="93"/>
      <c r="W490" s="41"/>
    </row>
    <row r="491" spans="1:23" s="87" customFormat="1" ht="15" customHeight="1" x14ac:dyDescent="0.25">
      <c r="A491" s="70"/>
      <c r="B491" s="80"/>
      <c r="C491" s="63" t="s">
        <v>13</v>
      </c>
      <c r="D491" s="63" t="s">
        <v>8</v>
      </c>
      <c r="E491" s="174" t="s">
        <v>974</v>
      </c>
      <c r="F491" s="229" t="s">
        <v>975</v>
      </c>
      <c r="G491" s="151"/>
      <c r="H491" s="152">
        <v>0</v>
      </c>
      <c r="I491" s="39"/>
      <c r="J491" s="153">
        <v>0</v>
      </c>
      <c r="K491" s="58"/>
      <c r="L491" s="153">
        <v>0</v>
      </c>
      <c r="M491" s="93"/>
      <c r="W491" s="41"/>
    </row>
    <row r="492" spans="1:23" s="87" customFormat="1" ht="15" customHeight="1" x14ac:dyDescent="0.25">
      <c r="A492" s="70"/>
      <c r="B492" s="80"/>
      <c r="C492" s="63" t="s">
        <v>13</v>
      </c>
      <c r="D492" s="63" t="s">
        <v>8</v>
      </c>
      <c r="E492" s="174" t="s">
        <v>976</v>
      </c>
      <c r="F492" s="229" t="s">
        <v>977</v>
      </c>
      <c r="G492" s="151"/>
      <c r="H492" s="152">
        <v>0</v>
      </c>
      <c r="I492" s="39"/>
      <c r="J492" s="153">
        <v>0</v>
      </c>
      <c r="K492" s="58"/>
      <c r="L492" s="153">
        <v>0</v>
      </c>
      <c r="M492" s="93"/>
      <c r="W492" s="41"/>
    </row>
    <row r="493" spans="1:23" s="87" customFormat="1" ht="15" customHeight="1" x14ac:dyDescent="0.25">
      <c r="A493" s="70" t="s">
        <v>11</v>
      </c>
      <c r="B493" s="80"/>
      <c r="C493" s="63" t="s">
        <v>13</v>
      </c>
      <c r="D493" s="63" t="s">
        <v>13</v>
      </c>
      <c r="E493" s="172" t="s">
        <v>978</v>
      </c>
      <c r="F493" s="205" t="s">
        <v>979</v>
      </c>
      <c r="G493" s="118">
        <f>SUM(G494:G495)</f>
        <v>0</v>
      </c>
      <c r="H493" s="119">
        <v>0</v>
      </c>
      <c r="I493" s="39"/>
      <c r="J493" s="68">
        <v>0</v>
      </c>
      <c r="K493" s="58"/>
      <c r="L493" s="68">
        <v>0</v>
      </c>
      <c r="M493" s="69"/>
      <c r="W493" s="41"/>
    </row>
    <row r="494" spans="1:23" s="87" customFormat="1" ht="15" customHeight="1" x14ac:dyDescent="0.25">
      <c r="A494" s="70"/>
      <c r="B494" s="80"/>
      <c r="C494" s="63" t="s">
        <v>13</v>
      </c>
      <c r="D494" s="63" t="s">
        <v>8</v>
      </c>
      <c r="E494" s="174" t="s">
        <v>980</v>
      </c>
      <c r="F494" s="229" t="s">
        <v>981</v>
      </c>
      <c r="G494" s="151"/>
      <c r="H494" s="152">
        <v>0</v>
      </c>
      <c r="I494" s="39"/>
      <c r="J494" s="153">
        <v>0</v>
      </c>
      <c r="K494" s="58"/>
      <c r="L494" s="153">
        <v>0</v>
      </c>
      <c r="M494" s="93"/>
      <c r="W494" s="41"/>
    </row>
    <row r="495" spans="1:23" s="87" customFormat="1" ht="15" customHeight="1" x14ac:dyDescent="0.25">
      <c r="A495" s="70"/>
      <c r="B495" s="80"/>
      <c r="C495" s="63" t="s">
        <v>13</v>
      </c>
      <c r="D495" s="63" t="s">
        <v>8</v>
      </c>
      <c r="E495" s="174" t="s">
        <v>982</v>
      </c>
      <c r="F495" s="229" t="s">
        <v>983</v>
      </c>
      <c r="G495" s="151"/>
      <c r="H495" s="152">
        <v>0</v>
      </c>
      <c r="I495" s="39"/>
      <c r="J495" s="153">
        <v>0</v>
      </c>
      <c r="K495" s="58"/>
      <c r="L495" s="153">
        <v>0</v>
      </c>
      <c r="M495" s="93"/>
      <c r="W495" s="41"/>
    </row>
    <row r="496" spans="1:23" s="87" customFormat="1" ht="20.100000000000001" customHeight="1" thickBot="1" x14ac:dyDescent="0.3">
      <c r="A496" s="70" t="s">
        <v>11</v>
      </c>
      <c r="B496" s="80"/>
      <c r="C496" s="63" t="s">
        <v>13</v>
      </c>
      <c r="D496" s="63" t="s">
        <v>13</v>
      </c>
      <c r="E496" s="155" t="s">
        <v>984</v>
      </c>
      <c r="F496" s="220" t="s">
        <v>985</v>
      </c>
      <c r="G496" s="232">
        <f>+G479+G483-G489-G493</f>
        <v>0</v>
      </c>
      <c r="H496" s="158">
        <v>0</v>
      </c>
      <c r="I496" s="39"/>
      <c r="J496" s="159">
        <v>0</v>
      </c>
      <c r="K496" s="58"/>
      <c r="L496" s="159">
        <v>0</v>
      </c>
      <c r="M496" s="160"/>
      <c r="W496" s="41"/>
    </row>
    <row r="497" spans="1:23" s="87" customFormat="1" ht="20.100000000000001" customHeight="1" thickBot="1" x14ac:dyDescent="0.3">
      <c r="A497" s="70"/>
      <c r="B497" s="80"/>
      <c r="C497" s="63" t="s">
        <v>13</v>
      </c>
      <c r="D497" s="63" t="s">
        <v>13</v>
      </c>
      <c r="E497" s="221"/>
      <c r="F497" s="222"/>
      <c r="G497" s="223"/>
      <c r="H497" s="224"/>
      <c r="I497" s="39"/>
      <c r="J497" s="166"/>
      <c r="K497" s="58"/>
      <c r="L497" s="166"/>
      <c r="M497" s="165"/>
      <c r="W497" s="41"/>
    </row>
    <row r="498" spans="1:23" s="87" customFormat="1" ht="15" customHeight="1" x14ac:dyDescent="0.25">
      <c r="A498" s="70"/>
      <c r="B498" s="80"/>
      <c r="C498" s="63" t="s">
        <v>13</v>
      </c>
      <c r="D498" s="63" t="s">
        <v>13</v>
      </c>
      <c r="E498" s="168"/>
      <c r="F498" s="225" t="s">
        <v>986</v>
      </c>
      <c r="G498" s="170"/>
      <c r="H498" s="171">
        <v>0</v>
      </c>
      <c r="I498" s="39"/>
      <c r="J498" s="92">
        <v>0</v>
      </c>
      <c r="K498" s="58"/>
      <c r="L498" s="92">
        <v>0</v>
      </c>
      <c r="M498" s="93"/>
      <c r="W498" s="41"/>
    </row>
    <row r="499" spans="1:23" s="87" customFormat="1" ht="15" customHeight="1" x14ac:dyDescent="0.25">
      <c r="A499" s="70"/>
      <c r="B499" s="80"/>
      <c r="C499" s="63" t="s">
        <v>13</v>
      </c>
      <c r="D499" s="63" t="s">
        <v>8</v>
      </c>
      <c r="E499" s="172" t="s">
        <v>987</v>
      </c>
      <c r="F499" s="233" t="s">
        <v>988</v>
      </c>
      <c r="G499" s="234"/>
      <c r="H499" s="152">
        <v>0</v>
      </c>
      <c r="I499" s="39"/>
      <c r="J499" s="153">
        <v>0</v>
      </c>
      <c r="K499" s="58"/>
      <c r="L499" s="153">
        <v>0</v>
      </c>
      <c r="M499" s="93"/>
      <c r="W499" s="41"/>
    </row>
    <row r="500" spans="1:23" s="87" customFormat="1" ht="15" customHeight="1" x14ac:dyDescent="0.25">
      <c r="A500" s="70"/>
      <c r="B500" s="80"/>
      <c r="C500" s="63" t="s">
        <v>13</v>
      </c>
      <c r="D500" s="63" t="s">
        <v>8</v>
      </c>
      <c r="E500" s="172" t="s">
        <v>989</v>
      </c>
      <c r="F500" s="233" t="s">
        <v>990</v>
      </c>
      <c r="G500" s="234"/>
      <c r="H500" s="152">
        <v>0</v>
      </c>
      <c r="I500" s="39"/>
      <c r="J500" s="153">
        <v>0</v>
      </c>
      <c r="K500" s="58"/>
      <c r="L500" s="153">
        <v>0</v>
      </c>
      <c r="M500" s="93"/>
      <c r="W500" s="41"/>
    </row>
    <row r="501" spans="1:23" s="87" customFormat="1" ht="20.100000000000001" customHeight="1" thickBot="1" x14ac:dyDescent="0.3">
      <c r="A501" s="70" t="s">
        <v>11</v>
      </c>
      <c r="B501" s="80"/>
      <c r="C501" s="63" t="s">
        <v>13</v>
      </c>
      <c r="D501" s="63" t="s">
        <v>13</v>
      </c>
      <c r="E501" s="155" t="s">
        <v>991</v>
      </c>
      <c r="F501" s="220" t="s">
        <v>992</v>
      </c>
      <c r="G501" s="157">
        <v>0</v>
      </c>
      <c r="H501" s="158">
        <v>0</v>
      </c>
      <c r="I501" s="39"/>
      <c r="J501" s="159">
        <v>0</v>
      </c>
      <c r="K501" s="58"/>
      <c r="L501" s="159">
        <v>0</v>
      </c>
      <c r="M501" s="160"/>
      <c r="W501" s="41"/>
    </row>
    <row r="502" spans="1:23" s="87" customFormat="1" ht="20.100000000000001" customHeight="1" thickBot="1" x14ac:dyDescent="0.3">
      <c r="A502" s="70"/>
      <c r="B502" s="161"/>
      <c r="C502" s="63" t="s">
        <v>13</v>
      </c>
      <c r="D502" s="63" t="s">
        <v>13</v>
      </c>
      <c r="E502" s="162"/>
      <c r="F502" s="163"/>
      <c r="G502" s="164"/>
      <c r="H502" s="165"/>
      <c r="I502" s="39"/>
      <c r="J502" s="166"/>
      <c r="K502" s="58"/>
      <c r="L502" s="166"/>
      <c r="M502" s="165"/>
      <c r="W502" s="41"/>
    </row>
    <row r="503" spans="1:23" s="87" customFormat="1" ht="15" customHeight="1" x14ac:dyDescent="0.25">
      <c r="A503" s="70"/>
      <c r="B503" s="80"/>
      <c r="C503" s="63" t="s">
        <v>13</v>
      </c>
      <c r="D503" s="63" t="s">
        <v>13</v>
      </c>
      <c r="E503" s="168"/>
      <c r="F503" s="225" t="s">
        <v>993</v>
      </c>
      <c r="G503" s="235"/>
      <c r="H503" s="171">
        <v>0</v>
      </c>
      <c r="I503" s="39"/>
      <c r="J503" s="92">
        <v>0</v>
      </c>
      <c r="K503" s="58"/>
      <c r="L503" s="92">
        <v>0</v>
      </c>
      <c r="M503" s="93"/>
      <c r="W503" s="41"/>
    </row>
    <row r="504" spans="1:23" s="87" customFormat="1" ht="15" customHeight="1" x14ac:dyDescent="0.25">
      <c r="A504" s="70" t="s">
        <v>11</v>
      </c>
      <c r="B504" s="80"/>
      <c r="C504" s="63" t="s">
        <v>13</v>
      </c>
      <c r="D504" s="63" t="s">
        <v>13</v>
      </c>
      <c r="E504" s="172" t="s">
        <v>994</v>
      </c>
      <c r="F504" s="205" t="s">
        <v>995</v>
      </c>
      <c r="G504" s="118">
        <f>+G505+G506</f>
        <v>0</v>
      </c>
      <c r="H504" s="119">
        <v>0</v>
      </c>
      <c r="I504" s="39"/>
      <c r="J504" s="119">
        <v>0</v>
      </c>
      <c r="K504" s="58"/>
      <c r="L504" s="68">
        <v>0</v>
      </c>
      <c r="M504" s="69"/>
      <c r="W504" s="41"/>
    </row>
    <row r="505" spans="1:23" s="87" customFormat="1" ht="15" customHeight="1" x14ac:dyDescent="0.25">
      <c r="A505" s="70"/>
      <c r="B505" s="80"/>
      <c r="C505" s="63" t="s">
        <v>13</v>
      </c>
      <c r="D505" s="63" t="s">
        <v>8</v>
      </c>
      <c r="E505" s="174" t="s">
        <v>996</v>
      </c>
      <c r="F505" s="187" t="s">
        <v>997</v>
      </c>
      <c r="G505" s="112"/>
      <c r="H505" s="120">
        <v>0</v>
      </c>
      <c r="I505" s="39"/>
      <c r="J505" s="121">
        <v>0</v>
      </c>
      <c r="K505" s="58"/>
      <c r="L505" s="121">
        <v>0</v>
      </c>
      <c r="M505" s="93"/>
      <c r="W505" s="41"/>
    </row>
    <row r="506" spans="1:23" s="87" customFormat="1" ht="15" customHeight="1" x14ac:dyDescent="0.25">
      <c r="A506" s="70" t="s">
        <v>11</v>
      </c>
      <c r="B506" s="80"/>
      <c r="C506" s="63" t="s">
        <v>13</v>
      </c>
      <c r="D506" s="63" t="s">
        <v>13</v>
      </c>
      <c r="E506" s="174" t="s">
        <v>998</v>
      </c>
      <c r="F506" s="187" t="s">
        <v>999</v>
      </c>
      <c r="G506" s="146">
        <f>+G507+G508+G519+G529</f>
        <v>0</v>
      </c>
      <c r="H506" s="113">
        <v>0</v>
      </c>
      <c r="I506" s="39"/>
      <c r="J506" s="113">
        <v>0</v>
      </c>
      <c r="K506" s="58"/>
      <c r="L506" s="114">
        <v>0</v>
      </c>
      <c r="M506" s="115"/>
      <c r="W506" s="41"/>
    </row>
    <row r="507" spans="1:23" s="87" customFormat="1" ht="15" customHeight="1" x14ac:dyDescent="0.25">
      <c r="A507" s="70"/>
      <c r="B507" s="80"/>
      <c r="C507" s="63" t="s">
        <v>13</v>
      </c>
      <c r="D507" s="63" t="s">
        <v>8</v>
      </c>
      <c r="E507" s="177" t="s">
        <v>1000</v>
      </c>
      <c r="F507" s="182" t="s">
        <v>1001</v>
      </c>
      <c r="G507" s="83"/>
      <c r="H507" s="84">
        <v>0</v>
      </c>
      <c r="I507" s="39"/>
      <c r="J507" s="85">
        <v>0</v>
      </c>
      <c r="K507" s="58"/>
      <c r="L507" s="85">
        <v>0</v>
      </c>
      <c r="M507" s="86"/>
      <c r="W507" s="41"/>
    </row>
    <row r="508" spans="1:23" s="87" customFormat="1" ht="15" customHeight="1" x14ac:dyDescent="0.25">
      <c r="A508" s="70" t="s">
        <v>11</v>
      </c>
      <c r="B508" s="80"/>
      <c r="C508" s="63" t="s">
        <v>13</v>
      </c>
      <c r="D508" s="63" t="s">
        <v>13</v>
      </c>
      <c r="E508" s="177" t="s">
        <v>1002</v>
      </c>
      <c r="F508" s="182" t="s">
        <v>1003</v>
      </c>
      <c r="G508" s="83">
        <f>G509+G510+G511</f>
        <v>0</v>
      </c>
      <c r="H508" s="84">
        <v>0</v>
      </c>
      <c r="I508" s="39"/>
      <c r="J508" s="84">
        <v>0</v>
      </c>
      <c r="K508" s="58"/>
      <c r="L508" s="85">
        <v>0</v>
      </c>
      <c r="M508" s="86"/>
      <c r="W508" s="41"/>
    </row>
    <row r="509" spans="1:23" s="40" customFormat="1" ht="15" customHeight="1" x14ac:dyDescent="0.25">
      <c r="A509" s="106"/>
      <c r="B509" s="107"/>
      <c r="C509" s="63" t="s">
        <v>13</v>
      </c>
      <c r="D509" s="63" t="s">
        <v>8</v>
      </c>
      <c r="E509" s="177" t="s">
        <v>1004</v>
      </c>
      <c r="F509" s="186" t="s">
        <v>1005</v>
      </c>
      <c r="G509" s="141"/>
      <c r="H509" s="91">
        <v>0</v>
      </c>
      <c r="I509" s="39"/>
      <c r="J509" s="92">
        <v>0</v>
      </c>
      <c r="K509" s="58"/>
      <c r="L509" s="92">
        <v>0</v>
      </c>
      <c r="M509" s="93"/>
      <c r="W509" s="41"/>
    </row>
    <row r="510" spans="1:23" s="40" customFormat="1" ht="15" customHeight="1" x14ac:dyDescent="0.25">
      <c r="A510" s="106"/>
      <c r="B510" s="107" t="s">
        <v>7</v>
      </c>
      <c r="C510" s="63" t="s">
        <v>7</v>
      </c>
      <c r="D510" s="63" t="s">
        <v>8</v>
      </c>
      <c r="E510" s="177" t="s">
        <v>1006</v>
      </c>
      <c r="F510" s="186" t="s">
        <v>1007</v>
      </c>
      <c r="G510" s="141"/>
      <c r="H510" s="91">
        <v>0</v>
      </c>
      <c r="I510" s="39"/>
      <c r="J510" s="91">
        <v>0</v>
      </c>
      <c r="K510" s="58"/>
      <c r="L510" s="92">
        <v>0</v>
      </c>
      <c r="M510" s="93"/>
      <c r="W510" s="41"/>
    </row>
    <row r="511" spans="1:23" s="40" customFormat="1" ht="15" customHeight="1" x14ac:dyDescent="0.25">
      <c r="A511" s="106" t="s">
        <v>11</v>
      </c>
      <c r="B511" s="107"/>
      <c r="C511" s="63" t="s">
        <v>13</v>
      </c>
      <c r="D511" s="63" t="s">
        <v>13</v>
      </c>
      <c r="E511" s="177" t="s">
        <v>1008</v>
      </c>
      <c r="F511" s="186" t="s">
        <v>1009</v>
      </c>
      <c r="G511" s="204">
        <f>SUM(G512:G518)</f>
        <v>0</v>
      </c>
      <c r="H511" s="203">
        <v>0</v>
      </c>
      <c r="I511" s="39"/>
      <c r="J511" s="203">
        <v>0</v>
      </c>
      <c r="K511" s="58"/>
      <c r="L511" s="99">
        <v>0</v>
      </c>
      <c r="M511" s="86"/>
      <c r="W511" s="41"/>
    </row>
    <row r="512" spans="1:23" s="40" customFormat="1" ht="15" customHeight="1" x14ac:dyDescent="0.25">
      <c r="A512" s="106"/>
      <c r="B512" s="107" t="s">
        <v>134</v>
      </c>
      <c r="C512" s="63" t="s">
        <v>134</v>
      </c>
      <c r="D512" s="63" t="s">
        <v>8</v>
      </c>
      <c r="E512" s="179" t="s">
        <v>1010</v>
      </c>
      <c r="F512" s="194" t="s">
        <v>1011</v>
      </c>
      <c r="G512" s="90"/>
      <c r="H512" s="91">
        <v>0</v>
      </c>
      <c r="I512" s="39"/>
      <c r="J512" s="92">
        <v>0</v>
      </c>
      <c r="K512" s="58"/>
      <c r="L512" s="92">
        <v>0</v>
      </c>
      <c r="M512" s="93"/>
      <c r="W512" s="41"/>
    </row>
    <row r="513" spans="1:23" s="40" customFormat="1" ht="15" customHeight="1" x14ac:dyDescent="0.25">
      <c r="A513" s="106"/>
      <c r="B513" s="107"/>
      <c r="C513" s="63" t="s">
        <v>13</v>
      </c>
      <c r="D513" s="63" t="s">
        <v>8</v>
      </c>
      <c r="E513" s="179" t="s">
        <v>1012</v>
      </c>
      <c r="F513" s="194" t="s">
        <v>1013</v>
      </c>
      <c r="G513" s="90"/>
      <c r="H513" s="91">
        <v>0</v>
      </c>
      <c r="I513" s="39"/>
      <c r="J513" s="92">
        <v>0</v>
      </c>
      <c r="K513" s="58"/>
      <c r="L513" s="92">
        <v>0</v>
      </c>
      <c r="M513" s="93"/>
      <c r="W513" s="41"/>
    </row>
    <row r="514" spans="1:23" s="40" customFormat="1" ht="15" customHeight="1" x14ac:dyDescent="0.25">
      <c r="A514" s="106"/>
      <c r="B514" s="107"/>
      <c r="C514" s="63" t="s">
        <v>13</v>
      </c>
      <c r="D514" s="63" t="s">
        <v>8</v>
      </c>
      <c r="E514" s="179" t="s">
        <v>1014</v>
      </c>
      <c r="F514" s="194" t="s">
        <v>1015</v>
      </c>
      <c r="G514" s="90"/>
      <c r="H514" s="91">
        <v>0</v>
      </c>
      <c r="I514" s="39"/>
      <c r="J514" s="92">
        <v>0</v>
      </c>
      <c r="K514" s="58"/>
      <c r="L514" s="92">
        <v>0</v>
      </c>
      <c r="M514" s="93"/>
      <c r="W514" s="41"/>
    </row>
    <row r="515" spans="1:23" s="40" customFormat="1" ht="15" customHeight="1" x14ac:dyDescent="0.25">
      <c r="A515" s="106"/>
      <c r="B515" s="107"/>
      <c r="C515" s="63" t="s">
        <v>13</v>
      </c>
      <c r="D515" s="63" t="s">
        <v>8</v>
      </c>
      <c r="E515" s="179" t="s">
        <v>1016</v>
      </c>
      <c r="F515" s="194" t="s">
        <v>1017</v>
      </c>
      <c r="G515" s="90"/>
      <c r="H515" s="91">
        <v>0</v>
      </c>
      <c r="I515" s="39"/>
      <c r="J515" s="92">
        <v>0</v>
      </c>
      <c r="K515" s="58"/>
      <c r="L515" s="92">
        <v>0</v>
      </c>
      <c r="M515" s="93"/>
      <c r="W515" s="41"/>
    </row>
    <row r="516" spans="1:23" s="40" customFormat="1" ht="15" customHeight="1" x14ac:dyDescent="0.25">
      <c r="A516" s="106"/>
      <c r="B516" s="107"/>
      <c r="C516" s="63" t="s">
        <v>13</v>
      </c>
      <c r="D516" s="63" t="s">
        <v>8</v>
      </c>
      <c r="E516" s="179" t="s">
        <v>1018</v>
      </c>
      <c r="F516" s="194" t="s">
        <v>1019</v>
      </c>
      <c r="G516" s="90"/>
      <c r="H516" s="91">
        <v>0</v>
      </c>
      <c r="I516" s="39"/>
      <c r="J516" s="92">
        <v>0</v>
      </c>
      <c r="K516" s="58"/>
      <c r="L516" s="92">
        <v>0</v>
      </c>
      <c r="M516" s="93"/>
      <c r="W516" s="41"/>
    </row>
    <row r="517" spans="1:23" s="40" customFormat="1" ht="15" customHeight="1" x14ac:dyDescent="0.25">
      <c r="A517" s="106"/>
      <c r="B517" s="107"/>
      <c r="C517" s="63" t="s">
        <v>13</v>
      </c>
      <c r="D517" s="63" t="s">
        <v>8</v>
      </c>
      <c r="E517" s="179" t="s">
        <v>1020</v>
      </c>
      <c r="F517" s="194" t="s">
        <v>1021</v>
      </c>
      <c r="G517" s="90"/>
      <c r="H517" s="91">
        <v>0</v>
      </c>
      <c r="I517" s="39"/>
      <c r="J517" s="92">
        <v>0</v>
      </c>
      <c r="K517" s="58"/>
      <c r="L517" s="92">
        <v>0</v>
      </c>
      <c r="M517" s="93"/>
      <c r="W517" s="41"/>
    </row>
    <row r="518" spans="1:23" s="40" customFormat="1" ht="15" customHeight="1" x14ac:dyDescent="0.25">
      <c r="A518" s="106"/>
      <c r="B518" s="107"/>
      <c r="C518" s="63" t="s">
        <v>13</v>
      </c>
      <c r="D518" s="63" t="s">
        <v>8</v>
      </c>
      <c r="E518" s="179" t="s">
        <v>1022</v>
      </c>
      <c r="F518" s="194" t="s">
        <v>1023</v>
      </c>
      <c r="G518" s="90"/>
      <c r="H518" s="91">
        <v>0</v>
      </c>
      <c r="I518" s="39"/>
      <c r="J518" s="92">
        <v>0</v>
      </c>
      <c r="K518" s="58"/>
      <c r="L518" s="92">
        <v>0</v>
      </c>
      <c r="M518" s="93"/>
      <c r="W518" s="41"/>
    </row>
    <row r="519" spans="1:23" s="40" customFormat="1" ht="15" customHeight="1" x14ac:dyDescent="0.25">
      <c r="A519" s="106" t="s">
        <v>11</v>
      </c>
      <c r="B519" s="107"/>
      <c r="C519" s="63" t="s">
        <v>13</v>
      </c>
      <c r="D519" s="63" t="s">
        <v>13</v>
      </c>
      <c r="E519" s="177" t="s">
        <v>1024</v>
      </c>
      <c r="F519" s="182" t="s">
        <v>1025</v>
      </c>
      <c r="G519" s="83">
        <f>+G520+G521</f>
        <v>0</v>
      </c>
      <c r="H519" s="102">
        <v>0</v>
      </c>
      <c r="I519" s="39"/>
      <c r="J519" s="103">
        <v>0</v>
      </c>
      <c r="K519" s="58"/>
      <c r="L519" s="103">
        <v>0</v>
      </c>
      <c r="M519" s="93"/>
      <c r="W519" s="41"/>
    </row>
    <row r="520" spans="1:23" s="87" customFormat="1" ht="15" customHeight="1" x14ac:dyDescent="0.25">
      <c r="A520" s="70"/>
      <c r="B520" s="80" t="s">
        <v>7</v>
      </c>
      <c r="C520" s="63" t="s">
        <v>7</v>
      </c>
      <c r="D520" s="63" t="s">
        <v>8</v>
      </c>
      <c r="E520" s="177" t="s">
        <v>1026</v>
      </c>
      <c r="F520" s="186" t="s">
        <v>1027</v>
      </c>
      <c r="G520" s="141"/>
      <c r="H520" s="91">
        <v>0</v>
      </c>
      <c r="I520" s="39"/>
      <c r="J520" s="92">
        <v>0</v>
      </c>
      <c r="K520" s="58"/>
      <c r="L520" s="92">
        <v>0</v>
      </c>
      <c r="M520" s="93"/>
      <c r="W520" s="41"/>
    </row>
    <row r="521" spans="1:23" s="87" customFormat="1" ht="15" customHeight="1" x14ac:dyDescent="0.25">
      <c r="A521" s="70" t="s">
        <v>11</v>
      </c>
      <c r="B521" s="80"/>
      <c r="C521" s="63" t="s">
        <v>13</v>
      </c>
      <c r="D521" s="63" t="s">
        <v>13</v>
      </c>
      <c r="E521" s="177" t="s">
        <v>1028</v>
      </c>
      <c r="F521" s="186" t="s">
        <v>1029</v>
      </c>
      <c r="G521" s="204">
        <f>SUM(G522:G528)</f>
        <v>0</v>
      </c>
      <c r="H521" s="203">
        <v>0</v>
      </c>
      <c r="I521" s="39"/>
      <c r="J521" s="99">
        <v>0</v>
      </c>
      <c r="K521" s="58"/>
      <c r="L521" s="99">
        <v>0</v>
      </c>
      <c r="M521" s="86"/>
      <c r="W521" s="41"/>
    </row>
    <row r="522" spans="1:23" s="87" customFormat="1" ht="15" customHeight="1" x14ac:dyDescent="0.25">
      <c r="A522" s="70"/>
      <c r="B522" s="80" t="s">
        <v>134</v>
      </c>
      <c r="C522" s="63" t="s">
        <v>134</v>
      </c>
      <c r="D522" s="63" t="s">
        <v>8</v>
      </c>
      <c r="E522" s="179" t="s">
        <v>1030</v>
      </c>
      <c r="F522" s="194" t="s">
        <v>1031</v>
      </c>
      <c r="G522" s="90"/>
      <c r="H522" s="91">
        <v>0</v>
      </c>
      <c r="I522" s="39"/>
      <c r="J522" s="92">
        <v>0</v>
      </c>
      <c r="K522" s="58"/>
      <c r="L522" s="92">
        <v>0</v>
      </c>
      <c r="M522" s="93"/>
      <c r="W522" s="41"/>
    </row>
    <row r="523" spans="1:23" s="87" customFormat="1" ht="15" customHeight="1" x14ac:dyDescent="0.25">
      <c r="A523" s="70"/>
      <c r="B523" s="80"/>
      <c r="C523" s="63" t="s">
        <v>13</v>
      </c>
      <c r="D523" s="63" t="s">
        <v>8</v>
      </c>
      <c r="E523" s="179" t="s">
        <v>1032</v>
      </c>
      <c r="F523" s="194" t="s">
        <v>1033</v>
      </c>
      <c r="G523" s="90"/>
      <c r="H523" s="91">
        <v>0</v>
      </c>
      <c r="I523" s="39"/>
      <c r="J523" s="92">
        <v>0</v>
      </c>
      <c r="K523" s="58"/>
      <c r="L523" s="92">
        <v>0</v>
      </c>
      <c r="M523" s="93"/>
      <c r="W523" s="41"/>
    </row>
    <row r="524" spans="1:23" s="87" customFormat="1" ht="15" customHeight="1" x14ac:dyDescent="0.25">
      <c r="A524" s="70"/>
      <c r="B524" s="80"/>
      <c r="C524" s="63" t="s">
        <v>13</v>
      </c>
      <c r="D524" s="63" t="s">
        <v>8</v>
      </c>
      <c r="E524" s="179" t="s">
        <v>1034</v>
      </c>
      <c r="F524" s="194" t="s">
        <v>1035</v>
      </c>
      <c r="G524" s="90"/>
      <c r="H524" s="91">
        <v>0</v>
      </c>
      <c r="I524" s="39"/>
      <c r="J524" s="92">
        <v>0</v>
      </c>
      <c r="K524" s="58"/>
      <c r="L524" s="92">
        <v>0</v>
      </c>
      <c r="M524" s="93"/>
      <c r="W524" s="41"/>
    </row>
    <row r="525" spans="1:23" s="87" customFormat="1" ht="15" customHeight="1" x14ac:dyDescent="0.25">
      <c r="A525" s="70"/>
      <c r="B525" s="80"/>
      <c r="C525" s="63" t="s">
        <v>13</v>
      </c>
      <c r="D525" s="63" t="s">
        <v>8</v>
      </c>
      <c r="E525" s="179" t="s">
        <v>1036</v>
      </c>
      <c r="F525" s="194" t="s">
        <v>1037</v>
      </c>
      <c r="G525" s="90"/>
      <c r="H525" s="91">
        <v>0</v>
      </c>
      <c r="I525" s="39"/>
      <c r="J525" s="92">
        <v>0</v>
      </c>
      <c r="K525" s="58"/>
      <c r="L525" s="92">
        <v>0</v>
      </c>
      <c r="M525" s="93"/>
      <c r="W525" s="41"/>
    </row>
    <row r="526" spans="1:23" s="87" customFormat="1" ht="15" customHeight="1" x14ac:dyDescent="0.25">
      <c r="A526" s="70"/>
      <c r="B526" s="80"/>
      <c r="C526" s="63" t="s">
        <v>13</v>
      </c>
      <c r="D526" s="63" t="s">
        <v>8</v>
      </c>
      <c r="E526" s="179" t="s">
        <v>1038</v>
      </c>
      <c r="F526" s="194" t="s">
        <v>1039</v>
      </c>
      <c r="G526" s="90"/>
      <c r="H526" s="91">
        <v>0</v>
      </c>
      <c r="I526" s="39"/>
      <c r="J526" s="92">
        <v>0</v>
      </c>
      <c r="K526" s="58"/>
      <c r="L526" s="92">
        <v>0</v>
      </c>
      <c r="M526" s="93"/>
      <c r="W526" s="41"/>
    </row>
    <row r="527" spans="1:23" s="87" customFormat="1" ht="15" customHeight="1" x14ac:dyDescent="0.25">
      <c r="A527" s="70"/>
      <c r="B527" s="80"/>
      <c r="C527" s="63" t="s">
        <v>13</v>
      </c>
      <c r="D527" s="63" t="s">
        <v>8</v>
      </c>
      <c r="E527" s="179" t="s">
        <v>1040</v>
      </c>
      <c r="F527" s="194" t="s">
        <v>1041</v>
      </c>
      <c r="G527" s="90"/>
      <c r="H527" s="91">
        <v>0</v>
      </c>
      <c r="I527" s="39"/>
      <c r="J527" s="92">
        <v>0</v>
      </c>
      <c r="K527" s="58"/>
      <c r="L527" s="92">
        <v>0</v>
      </c>
      <c r="M527" s="93"/>
      <c r="W527" s="41"/>
    </row>
    <row r="528" spans="1:23" s="87" customFormat="1" ht="15" customHeight="1" x14ac:dyDescent="0.25">
      <c r="A528" s="70"/>
      <c r="B528" s="80"/>
      <c r="C528" s="63" t="s">
        <v>13</v>
      </c>
      <c r="D528" s="63" t="s">
        <v>8</v>
      </c>
      <c r="E528" s="179" t="s">
        <v>1042</v>
      </c>
      <c r="F528" s="194" t="s">
        <v>1043</v>
      </c>
      <c r="G528" s="90"/>
      <c r="H528" s="91">
        <v>0</v>
      </c>
      <c r="I528" s="39"/>
      <c r="J528" s="92">
        <v>0</v>
      </c>
      <c r="K528" s="58"/>
      <c r="L528" s="92">
        <v>0</v>
      </c>
      <c r="M528" s="93"/>
      <c r="W528" s="41"/>
    </row>
    <row r="529" spans="1:23" s="87" customFormat="1" ht="15" customHeight="1" x14ac:dyDescent="0.25">
      <c r="A529" s="70"/>
      <c r="B529" s="80"/>
      <c r="C529" s="63" t="s">
        <v>13</v>
      </c>
      <c r="D529" s="63" t="s">
        <v>8</v>
      </c>
      <c r="E529" s="177" t="s">
        <v>1044</v>
      </c>
      <c r="F529" s="182" t="s">
        <v>1045</v>
      </c>
      <c r="G529" s="100"/>
      <c r="H529" s="102">
        <v>0</v>
      </c>
      <c r="I529" s="39"/>
      <c r="J529" s="103">
        <v>0</v>
      </c>
      <c r="K529" s="58"/>
      <c r="L529" s="103">
        <v>0</v>
      </c>
      <c r="M529" s="93"/>
      <c r="W529" s="41"/>
    </row>
    <row r="530" spans="1:23" s="87" customFormat="1" ht="15" customHeight="1" x14ac:dyDescent="0.25">
      <c r="A530" s="70" t="s">
        <v>11</v>
      </c>
      <c r="B530" s="80"/>
      <c r="C530" s="63" t="s">
        <v>13</v>
      </c>
      <c r="D530" s="63" t="s">
        <v>13</v>
      </c>
      <c r="E530" s="172" t="s">
        <v>1046</v>
      </c>
      <c r="F530" s="205" t="s">
        <v>1047</v>
      </c>
      <c r="G530" s="118">
        <v>0</v>
      </c>
      <c r="H530" s="119">
        <v>0</v>
      </c>
      <c r="I530" s="119"/>
      <c r="J530" s="119">
        <v>0</v>
      </c>
      <c r="K530" s="58"/>
      <c r="L530" s="68">
        <v>0</v>
      </c>
      <c r="M530" s="69"/>
      <c r="W530" s="41"/>
    </row>
    <row r="531" spans="1:23" s="87" customFormat="1" ht="15" customHeight="1" x14ac:dyDescent="0.25">
      <c r="A531" s="70"/>
      <c r="B531" s="80"/>
      <c r="C531" s="63" t="s">
        <v>13</v>
      </c>
      <c r="D531" s="63" t="s">
        <v>8</v>
      </c>
      <c r="E531" s="174" t="s">
        <v>1048</v>
      </c>
      <c r="F531" s="187" t="s">
        <v>1049</v>
      </c>
      <c r="G531" s="112"/>
      <c r="H531" s="120">
        <v>0</v>
      </c>
      <c r="I531" s="39"/>
      <c r="J531" s="121">
        <v>0</v>
      </c>
      <c r="K531" s="58"/>
      <c r="L531" s="121">
        <v>0</v>
      </c>
      <c r="M531" s="93"/>
      <c r="W531" s="41"/>
    </row>
    <row r="532" spans="1:23" s="87" customFormat="1" ht="15" customHeight="1" x14ac:dyDescent="0.25">
      <c r="A532" s="70" t="s">
        <v>11</v>
      </c>
      <c r="B532" s="80"/>
      <c r="C532" s="63" t="s">
        <v>13</v>
      </c>
      <c r="D532" s="63" t="s">
        <v>13</v>
      </c>
      <c r="E532" s="174" t="s">
        <v>1050</v>
      </c>
      <c r="F532" s="187" t="s">
        <v>1051</v>
      </c>
      <c r="G532" s="146">
        <v>0</v>
      </c>
      <c r="H532" s="113">
        <v>0</v>
      </c>
      <c r="I532" s="39"/>
      <c r="J532" s="114">
        <v>0</v>
      </c>
      <c r="K532" s="58"/>
      <c r="L532" s="114">
        <v>0</v>
      </c>
      <c r="M532" s="115"/>
      <c r="W532" s="41"/>
    </row>
    <row r="533" spans="1:23" s="87" customFormat="1" ht="15" customHeight="1" x14ac:dyDescent="0.25">
      <c r="A533" s="70"/>
      <c r="B533" s="80"/>
      <c r="C533" s="63" t="s">
        <v>13</v>
      </c>
      <c r="D533" s="63" t="s">
        <v>8</v>
      </c>
      <c r="E533" s="177" t="s">
        <v>1052</v>
      </c>
      <c r="F533" s="182" t="s">
        <v>1053</v>
      </c>
      <c r="G533" s="83"/>
      <c r="H533" s="84">
        <v>0</v>
      </c>
      <c r="I533" s="39"/>
      <c r="J533" s="85">
        <v>0</v>
      </c>
      <c r="K533" s="58"/>
      <c r="L533" s="85">
        <v>0</v>
      </c>
      <c r="M533" s="86"/>
      <c r="W533" s="41"/>
    </row>
    <row r="534" spans="1:23" s="87" customFormat="1" ht="15" customHeight="1" x14ac:dyDescent="0.25">
      <c r="A534" s="70"/>
      <c r="B534" s="80"/>
      <c r="C534" s="63" t="s">
        <v>13</v>
      </c>
      <c r="D534" s="63" t="s">
        <v>8</v>
      </c>
      <c r="E534" s="177" t="s">
        <v>1054</v>
      </c>
      <c r="F534" s="182" t="s">
        <v>1055</v>
      </c>
      <c r="G534" s="83"/>
      <c r="H534" s="84">
        <v>0</v>
      </c>
      <c r="I534" s="39"/>
      <c r="J534" s="85">
        <v>0</v>
      </c>
      <c r="K534" s="58"/>
      <c r="L534" s="85">
        <v>0</v>
      </c>
      <c r="M534" s="86"/>
      <c r="W534" s="41"/>
    </row>
    <row r="535" spans="1:23" s="87" customFormat="1" ht="15" customHeight="1" x14ac:dyDescent="0.25">
      <c r="A535" s="70" t="s">
        <v>11</v>
      </c>
      <c r="B535" s="80"/>
      <c r="C535" s="63" t="s">
        <v>13</v>
      </c>
      <c r="D535" s="63" t="s">
        <v>13</v>
      </c>
      <c r="E535" s="177" t="s">
        <v>1056</v>
      </c>
      <c r="F535" s="182" t="s">
        <v>1057</v>
      </c>
      <c r="G535" s="83">
        <f>SUMIF('[1]Raccordo CE'!$C:$C,$E535,'[1]Raccordo CE'!$K:$K)</f>
        <v>0</v>
      </c>
      <c r="H535" s="84">
        <v>0</v>
      </c>
      <c r="I535" s="39"/>
      <c r="J535" s="85">
        <v>0</v>
      </c>
      <c r="K535" s="58"/>
      <c r="L535" s="85">
        <v>0</v>
      </c>
      <c r="M535" s="86"/>
      <c r="W535" s="41"/>
    </row>
    <row r="536" spans="1:23" s="87" customFormat="1" ht="15" customHeight="1" x14ac:dyDescent="0.25">
      <c r="A536" s="70" t="s">
        <v>11</v>
      </c>
      <c r="B536" s="80" t="s">
        <v>7</v>
      </c>
      <c r="C536" s="63" t="s">
        <v>7</v>
      </c>
      <c r="D536" s="63" t="s">
        <v>13</v>
      </c>
      <c r="E536" s="177" t="s">
        <v>1058</v>
      </c>
      <c r="F536" s="186" t="s">
        <v>1059</v>
      </c>
      <c r="G536" s="141"/>
      <c r="H536" s="91">
        <v>0</v>
      </c>
      <c r="I536" s="39"/>
      <c r="J536" s="92">
        <v>0</v>
      </c>
      <c r="K536" s="58"/>
      <c r="L536" s="92">
        <v>0</v>
      </c>
      <c r="M536" s="93"/>
      <c r="W536" s="41"/>
    </row>
    <row r="537" spans="1:23" s="87" customFormat="1" ht="15" customHeight="1" x14ac:dyDescent="0.25">
      <c r="A537" s="70"/>
      <c r="B537" s="80" t="s">
        <v>7</v>
      </c>
      <c r="C537" s="63" t="s">
        <v>7</v>
      </c>
      <c r="D537" s="63" t="s">
        <v>8</v>
      </c>
      <c r="E537" s="179" t="s">
        <v>1060</v>
      </c>
      <c r="F537" s="194" t="s">
        <v>1061</v>
      </c>
      <c r="G537" s="90"/>
      <c r="H537" s="91">
        <v>0</v>
      </c>
      <c r="I537" s="39"/>
      <c r="J537" s="92">
        <v>0</v>
      </c>
      <c r="K537" s="58"/>
      <c r="L537" s="92">
        <v>0</v>
      </c>
      <c r="M537" s="93"/>
      <c r="W537" s="41"/>
    </row>
    <row r="538" spans="1:23" s="87" customFormat="1" ht="15" customHeight="1" x14ac:dyDescent="0.25">
      <c r="A538" s="70"/>
      <c r="B538" s="80" t="s">
        <v>7</v>
      </c>
      <c r="C538" s="63" t="s">
        <v>7</v>
      </c>
      <c r="D538" s="63" t="s">
        <v>8</v>
      </c>
      <c r="E538" s="179" t="s">
        <v>1062</v>
      </c>
      <c r="F538" s="194" t="s">
        <v>1063</v>
      </c>
      <c r="G538" s="90"/>
      <c r="H538" s="91">
        <v>0</v>
      </c>
      <c r="I538" s="39"/>
      <c r="J538" s="92">
        <v>0</v>
      </c>
      <c r="K538" s="58"/>
      <c r="L538" s="92">
        <v>0</v>
      </c>
      <c r="M538" s="93"/>
      <c r="W538" s="41"/>
    </row>
    <row r="539" spans="1:23" s="87" customFormat="1" ht="15" customHeight="1" x14ac:dyDescent="0.25">
      <c r="A539" s="70" t="s">
        <v>11</v>
      </c>
      <c r="B539" s="80"/>
      <c r="C539" s="63" t="s">
        <v>13</v>
      </c>
      <c r="D539" s="63" t="s">
        <v>13</v>
      </c>
      <c r="E539" s="177" t="s">
        <v>1064</v>
      </c>
      <c r="F539" s="186" t="s">
        <v>1065</v>
      </c>
      <c r="G539" s="141">
        <v>0</v>
      </c>
      <c r="H539" s="203">
        <v>0</v>
      </c>
      <c r="I539" s="39"/>
      <c r="J539" s="99">
        <v>0</v>
      </c>
      <c r="K539" s="58"/>
      <c r="L539" s="99">
        <v>0</v>
      </c>
      <c r="M539" s="86"/>
      <c r="W539" s="41"/>
    </row>
    <row r="540" spans="1:23" s="87" customFormat="1" ht="15" customHeight="1" x14ac:dyDescent="0.25">
      <c r="A540" s="70"/>
      <c r="B540" s="80" t="s">
        <v>134</v>
      </c>
      <c r="C540" s="63" t="s">
        <v>134</v>
      </c>
      <c r="D540" s="63" t="s">
        <v>8</v>
      </c>
      <c r="E540" s="179" t="s">
        <v>1066</v>
      </c>
      <c r="F540" s="194" t="s">
        <v>1067</v>
      </c>
      <c r="G540" s="90"/>
      <c r="H540" s="91">
        <v>0</v>
      </c>
      <c r="I540" s="39"/>
      <c r="J540" s="92">
        <v>0</v>
      </c>
      <c r="K540" s="58"/>
      <c r="L540" s="92">
        <v>0</v>
      </c>
      <c r="M540" s="93"/>
      <c r="W540" s="41"/>
    </row>
    <row r="541" spans="1:23" s="87" customFormat="1" ht="15" customHeight="1" x14ac:dyDescent="0.25">
      <c r="A541" s="70" t="s">
        <v>11</v>
      </c>
      <c r="B541" s="80"/>
      <c r="C541" s="63" t="s">
        <v>13</v>
      </c>
      <c r="D541" s="63" t="s">
        <v>13</v>
      </c>
      <c r="E541" s="179" t="s">
        <v>1068</v>
      </c>
      <c r="F541" s="194" t="s">
        <v>1069</v>
      </c>
      <c r="G541" s="90">
        <v>0</v>
      </c>
      <c r="H541" s="91">
        <v>0</v>
      </c>
      <c r="I541" s="39"/>
      <c r="J541" s="92">
        <v>0</v>
      </c>
      <c r="K541" s="58"/>
      <c r="L541" s="92">
        <v>0</v>
      </c>
      <c r="M541" s="93"/>
      <c r="W541" s="41"/>
    </row>
    <row r="542" spans="1:23" s="87" customFormat="1" ht="15" customHeight="1" x14ac:dyDescent="0.25">
      <c r="A542" s="70"/>
      <c r="B542" s="80"/>
      <c r="C542" s="63" t="s">
        <v>13</v>
      </c>
      <c r="D542" s="63" t="s">
        <v>8</v>
      </c>
      <c r="E542" s="177" t="s">
        <v>1070</v>
      </c>
      <c r="F542" s="186" t="s">
        <v>1071</v>
      </c>
      <c r="G542" s="141"/>
      <c r="H542" s="91">
        <v>0</v>
      </c>
      <c r="I542" s="39"/>
      <c r="J542" s="92">
        <v>0</v>
      </c>
      <c r="K542" s="58"/>
      <c r="L542" s="92">
        <v>0</v>
      </c>
      <c r="M542" s="93"/>
      <c r="W542" s="41"/>
    </row>
    <row r="543" spans="1:23" s="87" customFormat="1" ht="15" customHeight="1" x14ac:dyDescent="0.25">
      <c r="A543" s="70"/>
      <c r="B543" s="80"/>
      <c r="C543" s="63" t="s">
        <v>13</v>
      </c>
      <c r="D543" s="63" t="s">
        <v>8</v>
      </c>
      <c r="E543" s="177" t="s">
        <v>1072</v>
      </c>
      <c r="F543" s="186" t="s">
        <v>1073</v>
      </c>
      <c r="G543" s="141"/>
      <c r="H543" s="91">
        <v>0</v>
      </c>
      <c r="I543" s="39"/>
      <c r="J543" s="92">
        <v>0</v>
      </c>
      <c r="K543" s="58"/>
      <c r="L543" s="92">
        <v>0</v>
      </c>
      <c r="M543" s="93"/>
      <c r="W543" s="41"/>
    </row>
    <row r="544" spans="1:23" s="87" customFormat="1" ht="15" customHeight="1" x14ac:dyDescent="0.25">
      <c r="A544" s="70"/>
      <c r="B544" s="80"/>
      <c r="C544" s="63" t="s">
        <v>13</v>
      </c>
      <c r="D544" s="63" t="s">
        <v>8</v>
      </c>
      <c r="E544" s="177" t="s">
        <v>1074</v>
      </c>
      <c r="F544" s="186" t="s">
        <v>1075</v>
      </c>
      <c r="G544" s="141"/>
      <c r="H544" s="91">
        <v>0</v>
      </c>
      <c r="I544" s="39"/>
      <c r="J544" s="92">
        <v>0</v>
      </c>
      <c r="K544" s="58"/>
      <c r="L544" s="92">
        <v>0</v>
      </c>
      <c r="M544" s="93"/>
      <c r="W544" s="41"/>
    </row>
    <row r="545" spans="1:23" s="87" customFormat="1" ht="15" customHeight="1" x14ac:dyDescent="0.25">
      <c r="A545" s="70"/>
      <c r="B545" s="80"/>
      <c r="C545" s="63" t="s">
        <v>13</v>
      </c>
      <c r="D545" s="63" t="s">
        <v>8</v>
      </c>
      <c r="E545" s="179" t="s">
        <v>1076</v>
      </c>
      <c r="F545" s="194" t="s">
        <v>1077</v>
      </c>
      <c r="G545" s="90"/>
      <c r="H545" s="91">
        <v>0</v>
      </c>
      <c r="I545" s="39"/>
      <c r="J545" s="92">
        <v>0</v>
      </c>
      <c r="K545" s="58"/>
      <c r="L545" s="92">
        <v>0</v>
      </c>
      <c r="M545" s="93"/>
      <c r="W545" s="41"/>
    </row>
    <row r="546" spans="1:23" s="87" customFormat="1" ht="15" customHeight="1" x14ac:dyDescent="0.25">
      <c r="A546" s="70"/>
      <c r="B546" s="80"/>
      <c r="C546" s="63" t="s">
        <v>13</v>
      </c>
      <c r="D546" s="63" t="s">
        <v>8</v>
      </c>
      <c r="E546" s="179" t="s">
        <v>1078</v>
      </c>
      <c r="F546" s="194" t="s">
        <v>1079</v>
      </c>
      <c r="G546" s="90"/>
      <c r="H546" s="91">
        <v>0</v>
      </c>
      <c r="I546" s="39"/>
      <c r="J546" s="92">
        <v>0</v>
      </c>
      <c r="K546" s="58"/>
      <c r="L546" s="92">
        <v>0</v>
      </c>
      <c r="M546" s="93"/>
      <c r="W546" s="41"/>
    </row>
    <row r="547" spans="1:23" s="87" customFormat="1" ht="15" customHeight="1" x14ac:dyDescent="0.25">
      <c r="A547" s="70"/>
      <c r="B547" s="80"/>
      <c r="C547" s="63" t="s">
        <v>13</v>
      </c>
      <c r="D547" s="63" t="s">
        <v>8</v>
      </c>
      <c r="E547" s="179" t="s">
        <v>1080</v>
      </c>
      <c r="F547" s="194" t="s">
        <v>1081</v>
      </c>
      <c r="G547" s="90"/>
      <c r="H547" s="91">
        <v>0</v>
      </c>
      <c r="I547" s="39"/>
      <c r="J547" s="92">
        <v>0</v>
      </c>
      <c r="K547" s="58"/>
      <c r="L547" s="92">
        <v>0</v>
      </c>
      <c r="M547" s="93"/>
      <c r="W547" s="41"/>
    </row>
    <row r="548" spans="1:23" s="87" customFormat="1" ht="15" customHeight="1" x14ac:dyDescent="0.25">
      <c r="A548" s="70"/>
      <c r="B548" s="80"/>
      <c r="C548" s="63" t="s">
        <v>13</v>
      </c>
      <c r="D548" s="63" t="s">
        <v>8</v>
      </c>
      <c r="E548" s="179" t="s">
        <v>1082</v>
      </c>
      <c r="F548" s="194" t="s">
        <v>1083</v>
      </c>
      <c r="G548" s="90"/>
      <c r="H548" s="91">
        <v>0</v>
      </c>
      <c r="I548" s="39"/>
      <c r="J548" s="92">
        <v>0</v>
      </c>
      <c r="K548" s="58"/>
      <c r="L548" s="92">
        <v>0</v>
      </c>
      <c r="M548" s="93"/>
      <c r="W548" s="41"/>
    </row>
    <row r="549" spans="1:23" s="87" customFormat="1" ht="15" customHeight="1" x14ac:dyDescent="0.25">
      <c r="A549" s="70"/>
      <c r="B549" s="80"/>
      <c r="C549" s="63" t="s">
        <v>13</v>
      </c>
      <c r="D549" s="63" t="s">
        <v>8</v>
      </c>
      <c r="E549" s="179" t="s">
        <v>1084</v>
      </c>
      <c r="F549" s="194" t="s">
        <v>1085</v>
      </c>
      <c r="G549" s="90"/>
      <c r="H549" s="91">
        <v>0</v>
      </c>
      <c r="I549" s="39"/>
      <c r="J549" s="92">
        <v>0</v>
      </c>
      <c r="K549" s="58"/>
      <c r="L549" s="92">
        <v>0</v>
      </c>
      <c r="M549" s="93"/>
      <c r="W549" s="41"/>
    </row>
    <row r="550" spans="1:23" s="87" customFormat="1" ht="15" customHeight="1" x14ac:dyDescent="0.25">
      <c r="A550" s="70" t="s">
        <v>11</v>
      </c>
      <c r="B550" s="80"/>
      <c r="C550" s="63" t="s">
        <v>13</v>
      </c>
      <c r="D550" s="63" t="s">
        <v>13</v>
      </c>
      <c r="E550" s="177" t="s">
        <v>1086</v>
      </c>
      <c r="F550" s="182" t="s">
        <v>1087</v>
      </c>
      <c r="G550" s="83">
        <f>+G551+G552+G553</f>
        <v>0</v>
      </c>
      <c r="H550" s="84">
        <v>0</v>
      </c>
      <c r="I550" s="39"/>
      <c r="J550" s="85">
        <v>0</v>
      </c>
      <c r="K550" s="58"/>
      <c r="L550" s="85">
        <v>0</v>
      </c>
      <c r="M550" s="86"/>
      <c r="W550" s="41"/>
    </row>
    <row r="551" spans="1:23" s="40" customFormat="1" ht="15" customHeight="1" x14ac:dyDescent="0.25">
      <c r="A551" s="106"/>
      <c r="B551" s="107"/>
      <c r="C551" s="63" t="s">
        <v>13</v>
      </c>
      <c r="D551" s="63" t="s">
        <v>8</v>
      </c>
      <c r="E551" s="177" t="s">
        <v>1088</v>
      </c>
      <c r="F551" s="186" t="s">
        <v>1089</v>
      </c>
      <c r="G551" s="141"/>
      <c r="H551" s="91">
        <v>0</v>
      </c>
      <c r="I551" s="39"/>
      <c r="J551" s="92">
        <v>0</v>
      </c>
      <c r="K551" s="58"/>
      <c r="L551" s="92">
        <v>0</v>
      </c>
      <c r="M551" s="93"/>
      <c r="W551" s="41"/>
    </row>
    <row r="552" spans="1:23" s="40" customFormat="1" ht="15" customHeight="1" x14ac:dyDescent="0.25">
      <c r="A552" s="106"/>
      <c r="B552" s="107" t="s">
        <v>7</v>
      </c>
      <c r="C552" s="63" t="s">
        <v>7</v>
      </c>
      <c r="D552" s="63" t="s">
        <v>8</v>
      </c>
      <c r="E552" s="177" t="s">
        <v>1090</v>
      </c>
      <c r="F552" s="186" t="s">
        <v>1091</v>
      </c>
      <c r="G552" s="141"/>
      <c r="H552" s="91">
        <v>0</v>
      </c>
      <c r="I552" s="39"/>
      <c r="J552" s="92">
        <v>0</v>
      </c>
      <c r="K552" s="58"/>
      <c r="L552" s="92">
        <v>0</v>
      </c>
      <c r="M552" s="93"/>
      <c r="W552" s="41"/>
    </row>
    <row r="553" spans="1:23" s="40" customFormat="1" ht="15" customHeight="1" x14ac:dyDescent="0.25">
      <c r="A553" s="106" t="s">
        <v>11</v>
      </c>
      <c r="B553" s="107"/>
      <c r="C553" s="63" t="s">
        <v>13</v>
      </c>
      <c r="D553" s="63" t="s">
        <v>13</v>
      </c>
      <c r="E553" s="177" t="s">
        <v>1092</v>
      </c>
      <c r="F553" s="186" t="s">
        <v>1093</v>
      </c>
      <c r="G553" s="204">
        <f>SUM(G554:G560)</f>
        <v>0</v>
      </c>
      <c r="H553" s="203">
        <v>0</v>
      </c>
      <c r="I553" s="39"/>
      <c r="J553" s="99">
        <v>0</v>
      </c>
      <c r="K553" s="58"/>
      <c r="L553" s="99">
        <v>0</v>
      </c>
      <c r="M553" s="86"/>
      <c r="W553" s="41"/>
    </row>
    <row r="554" spans="1:23" s="40" customFormat="1" ht="15" customHeight="1" x14ac:dyDescent="0.25">
      <c r="A554" s="106"/>
      <c r="B554" s="107" t="s">
        <v>134</v>
      </c>
      <c r="C554" s="63" t="s">
        <v>134</v>
      </c>
      <c r="D554" s="63" t="s">
        <v>8</v>
      </c>
      <c r="E554" s="179" t="s">
        <v>1094</v>
      </c>
      <c r="F554" s="194" t="s">
        <v>1095</v>
      </c>
      <c r="G554" s="90"/>
      <c r="H554" s="91">
        <v>0</v>
      </c>
      <c r="I554" s="39"/>
      <c r="J554" s="92">
        <v>0</v>
      </c>
      <c r="K554" s="58"/>
      <c r="L554" s="92">
        <v>0</v>
      </c>
      <c r="M554" s="93"/>
      <c r="W554" s="41"/>
    </row>
    <row r="555" spans="1:23" s="40" customFormat="1" ht="15" customHeight="1" x14ac:dyDescent="0.25">
      <c r="A555" s="106"/>
      <c r="B555" s="107"/>
      <c r="C555" s="63" t="s">
        <v>13</v>
      </c>
      <c r="D555" s="63" t="s">
        <v>8</v>
      </c>
      <c r="E555" s="179" t="s">
        <v>1096</v>
      </c>
      <c r="F555" s="194" t="s">
        <v>1097</v>
      </c>
      <c r="G555" s="90"/>
      <c r="H555" s="91">
        <v>0</v>
      </c>
      <c r="I555" s="39"/>
      <c r="J555" s="92">
        <v>0</v>
      </c>
      <c r="K555" s="58"/>
      <c r="L555" s="92">
        <v>0</v>
      </c>
      <c r="M555" s="93"/>
      <c r="W555" s="41"/>
    </row>
    <row r="556" spans="1:23" s="40" customFormat="1" ht="15" customHeight="1" x14ac:dyDescent="0.25">
      <c r="A556" s="106"/>
      <c r="B556" s="107"/>
      <c r="C556" s="63" t="s">
        <v>13</v>
      </c>
      <c r="D556" s="63" t="s">
        <v>8</v>
      </c>
      <c r="E556" s="179" t="s">
        <v>1098</v>
      </c>
      <c r="F556" s="194" t="s">
        <v>1099</v>
      </c>
      <c r="G556" s="90"/>
      <c r="H556" s="91">
        <v>0</v>
      </c>
      <c r="I556" s="39"/>
      <c r="J556" s="92">
        <v>0</v>
      </c>
      <c r="K556" s="58"/>
      <c r="L556" s="92">
        <v>0</v>
      </c>
      <c r="M556" s="93"/>
      <c r="W556" s="41"/>
    </row>
    <row r="557" spans="1:23" s="40" customFormat="1" ht="15" customHeight="1" x14ac:dyDescent="0.25">
      <c r="A557" s="106"/>
      <c r="B557" s="107"/>
      <c r="C557" s="63" t="s">
        <v>13</v>
      </c>
      <c r="D557" s="63" t="s">
        <v>8</v>
      </c>
      <c r="E557" s="179" t="s">
        <v>1100</v>
      </c>
      <c r="F557" s="194" t="s">
        <v>1101</v>
      </c>
      <c r="G557" s="90"/>
      <c r="H557" s="91">
        <v>0</v>
      </c>
      <c r="I557" s="39"/>
      <c r="J557" s="92">
        <v>0</v>
      </c>
      <c r="K557" s="58"/>
      <c r="L557" s="92">
        <v>0</v>
      </c>
      <c r="M557" s="93"/>
      <c r="W557" s="41"/>
    </row>
    <row r="558" spans="1:23" s="40" customFormat="1" ht="15" customHeight="1" x14ac:dyDescent="0.25">
      <c r="A558" s="106"/>
      <c r="B558" s="107"/>
      <c r="C558" s="63" t="s">
        <v>13</v>
      </c>
      <c r="D558" s="63" t="s">
        <v>8</v>
      </c>
      <c r="E558" s="179" t="s">
        <v>1102</v>
      </c>
      <c r="F558" s="194" t="s">
        <v>1103</v>
      </c>
      <c r="G558" s="90"/>
      <c r="H558" s="91">
        <v>0</v>
      </c>
      <c r="I558" s="39"/>
      <c r="J558" s="92">
        <v>0</v>
      </c>
      <c r="K558" s="58"/>
      <c r="L558" s="92">
        <v>0</v>
      </c>
      <c r="M558" s="93"/>
      <c r="W558" s="41"/>
    </row>
    <row r="559" spans="1:23" s="40" customFormat="1" ht="15" customHeight="1" x14ac:dyDescent="0.25">
      <c r="A559" s="106"/>
      <c r="B559" s="107"/>
      <c r="C559" s="63" t="s">
        <v>13</v>
      </c>
      <c r="D559" s="63" t="s">
        <v>8</v>
      </c>
      <c r="E559" s="179" t="s">
        <v>1104</v>
      </c>
      <c r="F559" s="194" t="s">
        <v>1105</v>
      </c>
      <c r="G559" s="90"/>
      <c r="H559" s="91">
        <v>0</v>
      </c>
      <c r="I559" s="39"/>
      <c r="J559" s="92">
        <v>0</v>
      </c>
      <c r="K559" s="58"/>
      <c r="L559" s="92">
        <v>0</v>
      </c>
      <c r="M559" s="93"/>
      <c r="W559" s="41"/>
    </row>
    <row r="560" spans="1:23" s="40" customFormat="1" ht="15" customHeight="1" x14ac:dyDescent="0.25">
      <c r="A560" s="106"/>
      <c r="B560" s="107"/>
      <c r="C560" s="63" t="s">
        <v>13</v>
      </c>
      <c r="D560" s="63" t="s">
        <v>8</v>
      </c>
      <c r="E560" s="179" t="s">
        <v>1106</v>
      </c>
      <c r="F560" s="194" t="s">
        <v>1107</v>
      </c>
      <c r="G560" s="90"/>
      <c r="H560" s="91">
        <v>0</v>
      </c>
      <c r="I560" s="39"/>
      <c r="J560" s="92">
        <v>0</v>
      </c>
      <c r="K560" s="58"/>
      <c r="L560" s="92">
        <v>0</v>
      </c>
      <c r="M560" s="93"/>
      <c r="W560" s="41"/>
    </row>
    <row r="561" spans="1:23" s="87" customFormat="1" ht="15" customHeight="1" x14ac:dyDescent="0.25">
      <c r="A561" s="70"/>
      <c r="B561" s="80"/>
      <c r="C561" s="63" t="s">
        <v>13</v>
      </c>
      <c r="D561" s="63" t="s">
        <v>8</v>
      </c>
      <c r="E561" s="177" t="s">
        <v>1108</v>
      </c>
      <c r="F561" s="182" t="s">
        <v>1109</v>
      </c>
      <c r="G561" s="236"/>
      <c r="H561" s="102">
        <v>0</v>
      </c>
      <c r="I561" s="39"/>
      <c r="J561" s="103">
        <v>0</v>
      </c>
      <c r="K561" s="237"/>
      <c r="L561" s="103">
        <v>0</v>
      </c>
      <c r="M561" s="93"/>
      <c r="W561" s="41"/>
    </row>
    <row r="562" spans="1:23" s="87" customFormat="1" ht="20.100000000000001" customHeight="1" thickBot="1" x14ac:dyDescent="0.3">
      <c r="A562" s="70" t="s">
        <v>11</v>
      </c>
      <c r="B562" s="80"/>
      <c r="C562" s="63" t="s">
        <v>13</v>
      </c>
      <c r="D562" s="63" t="s">
        <v>13</v>
      </c>
      <c r="E562" s="155" t="s">
        <v>1110</v>
      </c>
      <c r="F562" s="220" t="s">
        <v>1111</v>
      </c>
      <c r="G562" s="157">
        <v>0</v>
      </c>
      <c r="H562" s="158">
        <v>0</v>
      </c>
      <c r="I562" s="158">
        <v>0</v>
      </c>
      <c r="J562" s="158">
        <v>0</v>
      </c>
      <c r="K562" s="237"/>
      <c r="L562" s="159">
        <v>0</v>
      </c>
      <c r="M562" s="160"/>
      <c r="W562" s="41"/>
    </row>
    <row r="563" spans="1:23" s="87" customFormat="1" ht="20.100000000000001" customHeight="1" x14ac:dyDescent="0.25">
      <c r="A563" s="70"/>
      <c r="B563" s="80"/>
      <c r="C563" s="63" t="s">
        <v>13</v>
      </c>
      <c r="D563" s="63" t="s">
        <v>13</v>
      </c>
      <c r="E563" s="238"/>
      <c r="F563" s="239"/>
      <c r="G563" s="239"/>
      <c r="H563" s="165"/>
      <c r="I563" s="149"/>
      <c r="J563" s="166"/>
      <c r="K563" s="240"/>
      <c r="L563" s="166"/>
      <c r="M563" s="165"/>
      <c r="W563" s="41"/>
    </row>
    <row r="564" spans="1:23" s="87" customFormat="1" ht="20.100000000000001" customHeight="1" x14ac:dyDescent="0.25">
      <c r="A564" s="70" t="s">
        <v>11</v>
      </c>
      <c r="B564" s="80"/>
      <c r="C564" s="63" t="s">
        <v>13</v>
      </c>
      <c r="D564" s="63" t="s">
        <v>13</v>
      </c>
      <c r="E564" s="241" t="s">
        <v>1112</v>
      </c>
      <c r="F564" s="242" t="s">
        <v>1113</v>
      </c>
      <c r="G564" s="243">
        <v>0</v>
      </c>
      <c r="H564" s="244">
        <v>10460080.03000021</v>
      </c>
      <c r="I564" s="39"/>
      <c r="J564" s="159">
        <v>16457704.141800165</v>
      </c>
      <c r="K564" s="237"/>
      <c r="L564" s="159">
        <v>16457704.140000463</v>
      </c>
      <c r="M564" s="245"/>
      <c r="W564" s="41"/>
    </row>
    <row r="565" spans="1:23" s="87" customFormat="1" ht="20.100000000000001" customHeight="1" thickBot="1" x14ac:dyDescent="0.3">
      <c r="A565" s="70"/>
      <c r="B565" s="80"/>
      <c r="C565" s="63" t="s">
        <v>13</v>
      </c>
      <c r="D565" s="63" t="s">
        <v>13</v>
      </c>
      <c r="E565" s="162"/>
      <c r="F565" s="163"/>
      <c r="G565" s="163"/>
      <c r="H565" s="165"/>
      <c r="I565" s="149"/>
      <c r="J565" s="166"/>
      <c r="K565" s="240"/>
      <c r="L565" s="166"/>
      <c r="M565" s="165"/>
      <c r="W565" s="41"/>
    </row>
    <row r="566" spans="1:23" s="40" customFormat="1" ht="15" customHeight="1" x14ac:dyDescent="0.25">
      <c r="A566" s="106"/>
      <c r="B566" s="107"/>
      <c r="C566" s="63" t="s">
        <v>13</v>
      </c>
      <c r="D566" s="63" t="s">
        <v>13</v>
      </c>
      <c r="E566" s="168"/>
      <c r="F566" s="225" t="s">
        <v>1114</v>
      </c>
      <c r="G566" s="170"/>
      <c r="H566" s="171">
        <v>0</v>
      </c>
      <c r="I566" s="39"/>
      <c r="J566" s="92">
        <v>0</v>
      </c>
      <c r="K566" s="246"/>
      <c r="L566" s="92">
        <v>0</v>
      </c>
      <c r="M566" s="93"/>
      <c r="W566" s="41"/>
    </row>
    <row r="567" spans="1:23" s="87" customFormat="1" ht="15" customHeight="1" x14ac:dyDescent="0.25">
      <c r="A567" s="70" t="s">
        <v>11</v>
      </c>
      <c r="B567" s="80"/>
      <c r="C567" s="63" t="s">
        <v>13</v>
      </c>
      <c r="D567" s="63" t="s">
        <v>13</v>
      </c>
      <c r="E567" s="172" t="s">
        <v>1115</v>
      </c>
      <c r="F567" s="205" t="s">
        <v>1116</v>
      </c>
      <c r="G567" s="154">
        <v>0</v>
      </c>
      <c r="H567" s="119">
        <v>16172704.140000001</v>
      </c>
      <c r="I567" s="39"/>
      <c r="J567" s="68">
        <v>16172704.140000001</v>
      </c>
      <c r="K567" s="237"/>
      <c r="L567" s="68">
        <v>16172704.140000001</v>
      </c>
      <c r="M567" s="69"/>
      <c r="W567" s="41"/>
    </row>
    <row r="568" spans="1:23" s="87" customFormat="1" ht="15" customHeight="1" x14ac:dyDescent="0.25">
      <c r="A568" s="70"/>
      <c r="B568" s="80"/>
      <c r="C568" s="63" t="s">
        <v>13</v>
      </c>
      <c r="D568" s="63" t="s">
        <v>8</v>
      </c>
      <c r="E568" s="174" t="s">
        <v>1117</v>
      </c>
      <c r="F568" s="229" t="s">
        <v>1118</v>
      </c>
      <c r="G568" s="151"/>
      <c r="H568" s="152">
        <v>15377229.210000001</v>
      </c>
      <c r="I568" s="39"/>
      <c r="J568" s="153">
        <v>15377229.210000001</v>
      </c>
      <c r="K568" s="246"/>
      <c r="L568" s="153">
        <v>15377229.210000001</v>
      </c>
      <c r="M568" s="93"/>
      <c r="W568" s="41"/>
    </row>
    <row r="569" spans="1:23" s="87" customFormat="1" ht="15" customHeight="1" x14ac:dyDescent="0.25">
      <c r="A569" s="70"/>
      <c r="B569" s="80"/>
      <c r="C569" s="63" t="s">
        <v>13</v>
      </c>
      <c r="D569" s="63" t="s">
        <v>8</v>
      </c>
      <c r="E569" s="174" t="s">
        <v>1119</v>
      </c>
      <c r="F569" s="229" t="s">
        <v>1120</v>
      </c>
      <c r="G569" s="151"/>
      <c r="H569" s="152">
        <v>484687.34</v>
      </c>
      <c r="I569" s="39"/>
      <c r="J569" s="153">
        <v>484687.34</v>
      </c>
      <c r="K569" s="237"/>
      <c r="L569" s="153">
        <v>484687.34</v>
      </c>
      <c r="M569" s="93"/>
      <c r="W569" s="41"/>
    </row>
    <row r="570" spans="1:23" s="87" customFormat="1" ht="15" customHeight="1" x14ac:dyDescent="0.25">
      <c r="A570" s="70"/>
      <c r="B570" s="80"/>
      <c r="C570" s="63" t="s">
        <v>13</v>
      </c>
      <c r="D570" s="63" t="s">
        <v>8</v>
      </c>
      <c r="E570" s="174" t="s">
        <v>1121</v>
      </c>
      <c r="F570" s="229" t="s">
        <v>1122</v>
      </c>
      <c r="G570" s="151"/>
      <c r="H570" s="152">
        <v>310787.59000000003</v>
      </c>
      <c r="I570" s="39"/>
      <c r="J570" s="153">
        <v>310787.59000000003</v>
      </c>
      <c r="K570" s="246"/>
      <c r="L570" s="153">
        <v>310787.59000000003</v>
      </c>
      <c r="M570" s="93"/>
      <c r="W570" s="41"/>
    </row>
    <row r="571" spans="1:23" s="87" customFormat="1" ht="15" customHeight="1" x14ac:dyDescent="0.25">
      <c r="A571" s="70"/>
      <c r="B571" s="80"/>
      <c r="C571" s="63" t="s">
        <v>13</v>
      </c>
      <c r="D571" s="63" t="s">
        <v>8</v>
      </c>
      <c r="E571" s="174" t="s">
        <v>1123</v>
      </c>
      <c r="F571" s="229" t="s">
        <v>1124</v>
      </c>
      <c r="G571" s="151"/>
      <c r="H571" s="152">
        <v>0</v>
      </c>
      <c r="I571" s="39"/>
      <c r="J571" s="153">
        <v>0</v>
      </c>
      <c r="K571" s="246"/>
      <c r="L571" s="153">
        <v>0</v>
      </c>
      <c r="M571" s="93"/>
      <c r="W571" s="41"/>
    </row>
    <row r="572" spans="1:23" s="87" customFormat="1" ht="15" customHeight="1" x14ac:dyDescent="0.25">
      <c r="A572" s="70" t="s">
        <v>11</v>
      </c>
      <c r="B572" s="80"/>
      <c r="C572" s="63" t="s">
        <v>13</v>
      </c>
      <c r="D572" s="63" t="s">
        <v>13</v>
      </c>
      <c r="E572" s="172" t="s">
        <v>1125</v>
      </c>
      <c r="F572" s="205" t="s">
        <v>1126</v>
      </c>
      <c r="G572" s="154">
        <v>0</v>
      </c>
      <c r="H572" s="123">
        <v>285000</v>
      </c>
      <c r="I572" s="39"/>
      <c r="J572" s="124">
        <v>285000</v>
      </c>
      <c r="K572" s="246"/>
      <c r="L572" s="124">
        <v>285000</v>
      </c>
      <c r="M572" s="93"/>
      <c r="W572" s="41"/>
    </row>
    <row r="573" spans="1:23" s="87" customFormat="1" ht="15" customHeight="1" x14ac:dyDescent="0.25">
      <c r="A573" s="70"/>
      <c r="B573" s="80"/>
      <c r="C573" s="63" t="s">
        <v>13</v>
      </c>
      <c r="D573" s="63" t="s">
        <v>8</v>
      </c>
      <c r="E573" s="174" t="s">
        <v>1127</v>
      </c>
      <c r="F573" s="229" t="s">
        <v>1128</v>
      </c>
      <c r="G573" s="151"/>
      <c r="H573" s="152">
        <v>285000</v>
      </c>
      <c r="I573" s="39"/>
      <c r="J573" s="153">
        <v>285000</v>
      </c>
      <c r="K573" s="237"/>
      <c r="L573" s="153">
        <v>285000</v>
      </c>
      <c r="M573" s="93"/>
      <c r="W573" s="41"/>
    </row>
    <row r="574" spans="1:23" s="87" customFormat="1" ht="15" customHeight="1" x14ac:dyDescent="0.25">
      <c r="A574" s="70"/>
      <c r="B574" s="80"/>
      <c r="C574" s="63" t="s">
        <v>13</v>
      </c>
      <c r="D574" s="63" t="s">
        <v>8</v>
      </c>
      <c r="E574" s="174" t="s">
        <v>1129</v>
      </c>
      <c r="F574" s="229" t="s">
        <v>1130</v>
      </c>
      <c r="G574" s="151"/>
      <c r="H574" s="152">
        <v>0</v>
      </c>
      <c r="I574" s="39"/>
      <c r="J574" s="153">
        <v>0</v>
      </c>
      <c r="K574" s="246"/>
      <c r="L574" s="153">
        <v>0</v>
      </c>
      <c r="M574" s="93"/>
      <c r="W574" s="41"/>
    </row>
    <row r="575" spans="1:23" s="40" customFormat="1" ht="15" customHeight="1" x14ac:dyDescent="0.25">
      <c r="A575" s="106"/>
      <c r="B575" s="107"/>
      <c r="C575" s="63" t="s">
        <v>13</v>
      </c>
      <c r="D575" s="63" t="s">
        <v>8</v>
      </c>
      <c r="E575" s="172" t="s">
        <v>1131</v>
      </c>
      <c r="F575" s="205" t="s">
        <v>1132</v>
      </c>
      <c r="G575" s="154"/>
      <c r="H575" s="123">
        <v>0</v>
      </c>
      <c r="I575" s="39"/>
      <c r="J575" s="124">
        <v>0</v>
      </c>
      <c r="K575" s="237"/>
      <c r="L575" s="124">
        <v>0</v>
      </c>
      <c r="M575" s="93"/>
      <c r="W575" s="41"/>
    </row>
    <row r="576" spans="1:23" s="40" customFormat="1" ht="20.100000000000001" customHeight="1" thickBot="1" x14ac:dyDescent="0.3">
      <c r="A576" s="106" t="s">
        <v>11</v>
      </c>
      <c r="B576" s="107"/>
      <c r="C576" s="63" t="s">
        <v>13</v>
      </c>
      <c r="D576" s="63" t="s">
        <v>13</v>
      </c>
      <c r="E576" s="155" t="s">
        <v>1133</v>
      </c>
      <c r="F576" s="220" t="s">
        <v>1134</v>
      </c>
      <c r="G576" s="157">
        <v>0</v>
      </c>
      <c r="H576" s="247">
        <v>16457704.140000001</v>
      </c>
      <c r="I576" s="39"/>
      <c r="J576" s="248">
        <v>16457704.140000001</v>
      </c>
      <c r="K576" s="249"/>
      <c r="L576" s="248">
        <v>16457704.140000001</v>
      </c>
      <c r="M576" s="250"/>
      <c r="W576" s="41"/>
    </row>
    <row r="577" spans="1:23" s="40" customFormat="1" ht="20.100000000000001" customHeight="1" thickBot="1" x14ac:dyDescent="0.3">
      <c r="A577" s="251"/>
      <c r="B577" s="252"/>
      <c r="C577" s="63" t="s">
        <v>13</v>
      </c>
      <c r="D577" s="63" t="s">
        <v>13</v>
      </c>
      <c r="E577" s="238"/>
      <c r="F577" s="239"/>
      <c r="G577" s="223"/>
      <c r="H577" s="253"/>
      <c r="I577" s="39"/>
      <c r="J577" s="254"/>
      <c r="K577" s="249"/>
      <c r="L577" s="254"/>
      <c r="M577" s="253"/>
      <c r="W577" s="41"/>
    </row>
    <row r="578" spans="1:23" s="40" customFormat="1" ht="20.100000000000001" customHeight="1" thickBot="1" x14ac:dyDescent="0.3">
      <c r="A578" s="255" t="s">
        <v>11</v>
      </c>
      <c r="B578" s="256"/>
      <c r="C578" s="63" t="s">
        <v>13</v>
      </c>
      <c r="D578" s="63" t="s">
        <v>13</v>
      </c>
      <c r="E578" s="42" t="s">
        <v>1135</v>
      </c>
      <c r="F578" s="257" t="s">
        <v>1136</v>
      </c>
      <c r="G578" s="258">
        <v>0</v>
      </c>
      <c r="H578" s="259">
        <v>-5997624.1099997908</v>
      </c>
      <c r="I578" s="39"/>
      <c r="J578" s="248">
        <v>1.8001645803451538E-3</v>
      </c>
      <c r="K578" s="249"/>
      <c r="L578" s="248">
        <v>4.6193599700927734E-7</v>
      </c>
      <c r="M578" s="253"/>
      <c r="W578" s="41"/>
    </row>
    <row r="579" spans="1:23" s="32" customFormat="1" x14ac:dyDescent="0.25">
      <c r="A579" s="260"/>
      <c r="B579" s="260"/>
      <c r="C579" s="260"/>
      <c r="D579" s="260"/>
      <c r="E579" s="261"/>
      <c r="F579" s="262"/>
      <c r="G579" s="263"/>
      <c r="H579" s="264"/>
      <c r="I579" s="265"/>
      <c r="J579" s="266"/>
      <c r="K579" s="249"/>
      <c r="L579" s="9"/>
      <c r="M579" s="3"/>
      <c r="N579" s="265"/>
      <c r="O579" s="265"/>
      <c r="P579" s="265"/>
      <c r="Q579" s="265"/>
      <c r="R579" s="265"/>
      <c r="S579" s="265"/>
      <c r="T579" s="265"/>
      <c r="U579" s="267"/>
      <c r="W579" s="12"/>
    </row>
    <row r="580" spans="1:23" s="32" customFormat="1" ht="15.75" x14ac:dyDescent="0.25">
      <c r="A580" s="260"/>
      <c r="B580" s="260"/>
      <c r="C580" s="260"/>
      <c r="D580" s="260"/>
      <c r="E580" s="268"/>
      <c r="F580" s="262"/>
      <c r="G580" s="263"/>
      <c r="H580" s="264"/>
      <c r="I580" s="265"/>
      <c r="J580" s="265"/>
      <c r="K580" s="249"/>
      <c r="L580" s="9"/>
      <c r="M580" s="3"/>
      <c r="N580" s="269"/>
      <c r="O580" s="269"/>
      <c r="P580" s="269"/>
      <c r="Q580" s="269"/>
      <c r="R580" s="269"/>
      <c r="S580" s="269"/>
      <c r="T580" s="269"/>
      <c r="U580" s="270"/>
      <c r="W580" s="12"/>
    </row>
    <row r="581" spans="1:23" s="32" customFormat="1" ht="15" customHeight="1" x14ac:dyDescent="0.25">
      <c r="A581" s="260"/>
      <c r="B581" s="260"/>
      <c r="C581" s="260"/>
      <c r="D581" s="260"/>
      <c r="E581" s="3"/>
      <c r="F581" s="262"/>
      <c r="G581" s="263"/>
      <c r="H581" s="264"/>
      <c r="I581" s="265"/>
      <c r="J581" s="265"/>
      <c r="K581" s="249"/>
      <c r="L581" s="271"/>
      <c r="M581" s="29"/>
      <c r="N581" s="11"/>
      <c r="O581" s="11"/>
      <c r="P581" s="11"/>
      <c r="Q581" s="11"/>
      <c r="R581" s="11"/>
      <c r="S581" s="11"/>
      <c r="T581" s="11"/>
      <c r="U581" s="10"/>
      <c r="W581" s="12"/>
    </row>
    <row r="582" spans="1:23" s="32" customFormat="1" x14ac:dyDescent="0.25">
      <c r="A582" s="265"/>
      <c r="B582" s="265"/>
      <c r="C582" s="265"/>
      <c r="D582" s="265"/>
      <c r="E582" s="3"/>
      <c r="F582" s="3"/>
      <c r="G582" s="272"/>
      <c r="H582" s="273"/>
      <c r="I582" s="269"/>
      <c r="J582" s="269"/>
      <c r="K582" s="249"/>
      <c r="L582" s="9"/>
      <c r="M582" s="3"/>
      <c r="N582" s="269"/>
      <c r="O582" s="269"/>
      <c r="P582" s="269"/>
      <c r="Q582" s="269"/>
      <c r="R582" s="269"/>
      <c r="S582" s="269"/>
      <c r="T582" s="269"/>
      <c r="U582" s="270"/>
      <c r="W582" s="12"/>
    </row>
    <row r="583" spans="1:23" s="32" customFormat="1" ht="17.25" x14ac:dyDescent="0.25">
      <c r="A583" s="265"/>
      <c r="B583" s="265"/>
      <c r="C583" s="265"/>
      <c r="D583" s="265"/>
      <c r="E583" s="274" t="s">
        <v>1137</v>
      </c>
      <c r="F583" s="275"/>
      <c r="G583" s="276"/>
      <c r="H583" s="277"/>
      <c r="I583" s="278"/>
      <c r="J583" s="278"/>
      <c r="K583" s="279"/>
      <c r="L583" s="280"/>
      <c r="M583" s="281"/>
      <c r="N583" s="11"/>
      <c r="O583" s="11"/>
      <c r="P583" s="11"/>
      <c r="Q583" s="11"/>
      <c r="R583" s="11"/>
      <c r="S583" s="11"/>
      <c r="T583" s="11"/>
      <c r="U583" s="10"/>
      <c r="W583" s="12"/>
    </row>
    <row r="584" spans="1:23" s="32" customFormat="1" ht="23.25" customHeight="1" x14ac:dyDescent="0.25">
      <c r="A584" s="265"/>
      <c r="B584" s="265"/>
      <c r="C584" s="265"/>
      <c r="D584" s="265"/>
      <c r="E584" s="282" t="s">
        <v>1138</v>
      </c>
      <c r="F584" s="283"/>
      <c r="G584" s="276"/>
      <c r="H584" s="277"/>
      <c r="I584" s="284"/>
      <c r="J584" s="285"/>
      <c r="K584" s="285"/>
      <c r="L584" s="285"/>
      <c r="M584" s="286"/>
      <c r="N584" s="269"/>
      <c r="O584" s="269"/>
      <c r="P584" s="269"/>
      <c r="Q584" s="269"/>
      <c r="R584" s="269"/>
      <c r="S584" s="269"/>
      <c r="T584" s="269"/>
      <c r="U584" s="270"/>
      <c r="W584" s="12"/>
    </row>
    <row r="585" spans="1:23" s="32" customFormat="1" ht="17.25" x14ac:dyDescent="0.25">
      <c r="A585" s="265"/>
      <c r="B585" s="265"/>
      <c r="C585" s="265"/>
      <c r="D585" s="265"/>
      <c r="E585" s="286"/>
      <c r="F585" s="287"/>
      <c r="G585" s="287"/>
      <c r="H585" s="287"/>
      <c r="I585" s="278"/>
      <c r="J585" s="288"/>
      <c r="K585" s="287"/>
      <c r="L585" s="289"/>
      <c r="M585" s="287"/>
      <c r="N585" s="269"/>
      <c r="O585" s="269"/>
      <c r="P585" s="269"/>
      <c r="Q585" s="269"/>
      <c r="R585" s="269"/>
      <c r="S585" s="269"/>
      <c r="T585" s="269"/>
      <c r="U585" s="270"/>
      <c r="W585" s="12"/>
    </row>
    <row r="586" spans="1:23" s="32" customFormat="1" ht="17.25" x14ac:dyDescent="0.25">
      <c r="A586" s="265"/>
      <c r="B586" s="265"/>
      <c r="C586" s="265"/>
      <c r="D586" s="265"/>
      <c r="E586" s="286"/>
      <c r="F586" s="290" t="s">
        <v>1139</v>
      </c>
      <c r="G586" s="290"/>
      <c r="H586" s="290"/>
      <c r="I586" s="288"/>
      <c r="J586" s="278"/>
      <c r="K586" s="278"/>
      <c r="L586" s="278"/>
      <c r="M586" s="286"/>
      <c r="N586" s="269"/>
      <c r="O586" s="269"/>
      <c r="P586" s="269"/>
      <c r="Q586" s="269"/>
      <c r="R586" s="269"/>
      <c r="S586" s="269"/>
      <c r="T586" s="269"/>
      <c r="U586" s="270"/>
      <c r="W586" s="12"/>
    </row>
    <row r="587" spans="1:23" s="32" customFormat="1" ht="25.5" customHeight="1" x14ac:dyDescent="0.25">
      <c r="A587" s="11"/>
      <c r="B587" s="11"/>
      <c r="C587" s="11"/>
      <c r="D587" s="11"/>
      <c r="E587" s="286"/>
      <c r="F587" s="286" t="s">
        <v>1140</v>
      </c>
      <c r="G587" s="286"/>
      <c r="H587" s="3"/>
      <c r="I587" s="278"/>
      <c r="J587" s="278"/>
      <c r="K587" s="291"/>
      <c r="L587" s="278"/>
      <c r="M587" s="287"/>
      <c r="N587" s="11"/>
      <c r="O587" s="11"/>
      <c r="P587" s="11"/>
      <c r="Q587" s="11"/>
      <c r="R587" s="11"/>
      <c r="S587" s="11"/>
      <c r="T587" s="11"/>
      <c r="U587" s="10"/>
      <c r="W587" s="12"/>
    </row>
    <row r="588" spans="1:23" s="32" customFormat="1" ht="17.25" x14ac:dyDescent="0.25">
      <c r="A588" s="11"/>
      <c r="B588" s="11"/>
      <c r="C588" s="11"/>
      <c r="D588" s="11"/>
      <c r="E588" s="286"/>
      <c r="F588" s="278"/>
      <c r="G588" s="278"/>
      <c r="H588" s="278"/>
      <c r="I588" s="278"/>
      <c r="J588" s="278"/>
      <c r="K588" s="291"/>
      <c r="L588" s="278"/>
      <c r="M588" s="287"/>
      <c r="N588" s="269"/>
      <c r="O588" s="269"/>
      <c r="P588" s="269"/>
      <c r="Q588" s="269"/>
      <c r="R588" s="269"/>
      <c r="S588" s="269"/>
      <c r="T588" s="269"/>
      <c r="U588" s="270"/>
      <c r="W588" s="12"/>
    </row>
    <row r="589" spans="1:23" ht="17.25" x14ac:dyDescent="0.25">
      <c r="A589" s="11"/>
      <c r="B589" s="11"/>
      <c r="C589" s="11"/>
      <c r="D589" s="11"/>
      <c r="E589" s="286"/>
      <c r="F589" s="292"/>
      <c r="G589" s="276"/>
      <c r="H589" s="278"/>
      <c r="I589" s="278"/>
      <c r="M589" s="286"/>
      <c r="N589" s="11"/>
      <c r="O589" s="11"/>
      <c r="P589" s="11"/>
      <c r="Q589" s="11"/>
      <c r="R589" s="11"/>
      <c r="S589" s="11"/>
      <c r="T589" s="11"/>
      <c r="V589" s="1"/>
    </row>
    <row r="590" spans="1:23" ht="17.25" x14ac:dyDescent="0.25">
      <c r="E590" s="286"/>
      <c r="F590" s="287"/>
      <c r="G590" s="287"/>
      <c r="H590" s="287"/>
      <c r="I590" s="288"/>
      <c r="J590" s="287"/>
      <c r="K590" s="276"/>
      <c r="L590" s="293"/>
      <c r="M590" s="286"/>
    </row>
    <row r="591" spans="1:23" ht="17.25" x14ac:dyDescent="0.25">
      <c r="E591" s="286"/>
      <c r="F591" s="286"/>
      <c r="G591" s="294"/>
      <c r="H591" s="295"/>
      <c r="I591" s="278"/>
      <c r="J591" s="278"/>
      <c r="K591" s="278"/>
      <c r="L591" s="278"/>
      <c r="M591" s="286"/>
    </row>
    <row r="1251" spans="9:9" x14ac:dyDescent="0.25">
      <c r="I1251" s="9">
        <v>0</v>
      </c>
    </row>
  </sheetData>
  <autoFilter ref="C7:M578"/>
  <mergeCells count="2">
    <mergeCell ref="J584:L584"/>
    <mergeCell ref="F586:H586"/>
  </mergeCells>
  <printOptions horizontalCentered="1"/>
  <pageMargins left="0.25" right="0.25" top="0.75" bottom="0.75" header="0.3" footer="0.3"/>
  <pageSetup paperSize="9" scale="54" fitToHeight="0" orientation="portrait" r:id="rId1"/>
  <headerFooter alignWithMargins="0">
    <oddFooter>&amp;R&amp;P / &amp;N</oddFooter>
  </headerFooter>
  <rowBreaks count="5" manualBreakCount="5">
    <brk id="67" min="2" max="11" man="1"/>
    <brk id="141" min="2" max="11" man="1"/>
    <brk id="224" min="2" max="11" man="1"/>
    <brk id="370" max="16383" man="1"/>
    <brk id="454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2025-02-20T11:33:39Z</cp:lastPrinted>
  <dcterms:created xsi:type="dcterms:W3CDTF">2025-02-20T09:11:29Z</dcterms:created>
  <dcterms:modified xsi:type="dcterms:W3CDTF">2025-02-20T11:34:55Z</dcterms:modified>
</cp:coreProperties>
</file>